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6"/>
  </bookViews>
  <sheets>
    <sheet name="21 22" sheetId="1" r:id="rId1"/>
    <sheet name="27" sheetId="2" r:id="rId2"/>
    <sheet name="24" sheetId="3" r:id="rId3"/>
    <sheet name="28" sheetId="4" r:id="rId4"/>
    <sheet name="30" sheetId="5" r:id="rId5"/>
    <sheet name="30 1" sheetId="6" r:id="rId6"/>
    <sheet name="36 " sheetId="7" r:id="rId7"/>
  </sheets>
  <definedNames/>
  <calcPr fullCalcOnLoad="1"/>
</workbook>
</file>

<file path=xl/sharedStrings.xml><?xml version="1.0" encoding="utf-8"?>
<sst xmlns="http://schemas.openxmlformats.org/spreadsheetml/2006/main" count="162" uniqueCount="43">
  <si>
    <t>№№ пп</t>
  </si>
  <si>
    <t>дом</t>
  </si>
  <si>
    <t xml:space="preserve">Пролетарская </t>
  </si>
  <si>
    <t xml:space="preserve">Тракторостроителей </t>
  </si>
  <si>
    <t>21/22</t>
  </si>
  <si>
    <t>30/1</t>
  </si>
  <si>
    <t>итого</t>
  </si>
  <si>
    <t>планируемые виды работ</t>
  </si>
  <si>
    <t>Директор ООО "УК "Жилстандарт"</t>
  </si>
  <si>
    <t>________________Е.П.Филиппов</t>
  </si>
  <si>
    <t>адрес многоквартирного дома</t>
  </si>
  <si>
    <t>тариф текущего ремонта, руб/м2</t>
  </si>
  <si>
    <t>площадь  начисляемая, м2</t>
  </si>
  <si>
    <t>собираемая сумма за год, руб</t>
  </si>
  <si>
    <t>стоимость и работ по видам, руб</t>
  </si>
  <si>
    <t>"УТВЕРЖДАЮ"</t>
  </si>
  <si>
    <t>ед. изм</t>
  </si>
  <si>
    <t>объем</t>
  </si>
  <si>
    <t>тариф, руб</t>
  </si>
  <si>
    <t>Устройство пандуса и ремонт ступеней входных узлов</t>
  </si>
  <si>
    <t>Замена магистральных трубопроводов ГВС</t>
  </si>
  <si>
    <t>"_____"____________2011 г.</t>
  </si>
  <si>
    <t>Замена стояков отопления</t>
  </si>
  <si>
    <t>Устройство гостевой парковки</t>
  </si>
  <si>
    <t>Ремонт кровли</t>
  </si>
  <si>
    <t>Покраска цоколя и входов</t>
  </si>
  <si>
    <t>1-7 подъезды</t>
  </si>
  <si>
    <t>Герметизация межпанельных швов</t>
  </si>
  <si>
    <t>Текущий ремонт кровли</t>
  </si>
  <si>
    <t>под.2</t>
  </si>
  <si>
    <t>Ремонт подъездов</t>
  </si>
  <si>
    <t>Герметизация межпанельных швово</t>
  </si>
  <si>
    <t>Замена ввода теплотрассы</t>
  </si>
  <si>
    <t>п.м.</t>
  </si>
  <si>
    <t>м2</t>
  </si>
  <si>
    <t xml:space="preserve">Замена стояков отопления и ниж развод </t>
  </si>
  <si>
    <t>Ремонт мест общего пользования</t>
  </si>
  <si>
    <t>Частичная замена нижней разводки отопления и ХГВС</t>
  </si>
  <si>
    <t>1,2,3,10,11 подъез</t>
  </si>
  <si>
    <t>Текущий ремонт лифтов</t>
  </si>
  <si>
    <t>подъезд 1</t>
  </si>
  <si>
    <t>Выполнение текущего ремонта. Сентябрь 2011 г.</t>
  </si>
  <si>
    <t>Выполнение текущего ремонта . Сентябрь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</si>
</sst>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64" fontId="2" fillId="10" borderId="10" xfId="0" applyNumberFormat="1" applyFont="1" applyFill="1" applyBorder="1" applyAlignment="1">
      <alignment horizontal="center" vertical="center"/>
    </xf>
    <xf numFmtId="2" fontId="2" fillId="1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1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0" zoomScaleNormal="90" zoomScalePageLayoutView="0" workbookViewId="0" topLeftCell="A1">
      <selection activeCell="H13" sqref="H13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2</v>
      </c>
      <c r="C9" s="7" t="s">
        <v>4</v>
      </c>
      <c r="D9" s="7">
        <v>2.64</v>
      </c>
      <c r="E9" s="7">
        <v>25303.19</v>
      </c>
      <c r="F9" s="9">
        <f>D9*E9*12</f>
        <v>801605.0592</v>
      </c>
      <c r="G9" s="10" t="s">
        <v>19</v>
      </c>
      <c r="H9" s="11">
        <v>31044.21</v>
      </c>
      <c r="I9" s="7"/>
      <c r="J9" s="7"/>
      <c r="K9" s="7"/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24</v>
      </c>
      <c r="H10" s="11">
        <f>278480+304149.3+314722.84+200453.28+138586.45</f>
        <v>1236391.87</v>
      </c>
      <c r="I10" s="7"/>
      <c r="J10" s="29" t="s">
        <v>38</v>
      </c>
      <c r="K10" s="7"/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25</v>
      </c>
      <c r="H11" s="11">
        <v>5110</v>
      </c>
      <c r="I11" s="7"/>
      <c r="J11" s="7"/>
      <c r="K11" s="7"/>
    </row>
    <row r="12" spans="1:11" s="15" customFormat="1" ht="26.25" customHeight="1">
      <c r="A12" s="7"/>
      <c r="B12" s="7"/>
      <c r="C12" s="7"/>
      <c r="D12" s="7"/>
      <c r="E12" s="7"/>
      <c r="F12" s="9"/>
      <c r="G12" s="10" t="s">
        <v>36</v>
      </c>
      <c r="H12" s="11">
        <f>186987.16+186987.15</f>
        <v>373974.31</v>
      </c>
      <c r="I12" s="7"/>
      <c r="J12" s="7"/>
      <c r="K12" s="7"/>
    </row>
    <row r="13" spans="1:11" s="15" customFormat="1" ht="26.25" customHeight="1">
      <c r="A13" s="12"/>
      <c r="B13" s="12" t="s">
        <v>6</v>
      </c>
      <c r="C13" s="12"/>
      <c r="D13" s="12"/>
      <c r="E13" s="12"/>
      <c r="F13" s="13"/>
      <c r="G13" s="22"/>
      <c r="H13" s="14">
        <f>SUM(H9:H12)</f>
        <v>1646520.3900000001</v>
      </c>
      <c r="I13" s="22"/>
      <c r="J13" s="22"/>
      <c r="K13" s="22"/>
    </row>
    <row r="14" spans="1:11" s="15" customFormat="1" ht="26.2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7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8" customFormat="1" ht="27.75" customHeight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2:8" s="25" customFormat="1" ht="11.25">
      <c r="B17" s="26"/>
      <c r="C17" s="26"/>
      <c r="D17" s="26"/>
      <c r="E17" s="26"/>
      <c r="F17" s="26"/>
      <c r="G17" s="26"/>
      <c r="H17" s="26"/>
    </row>
    <row r="18" spans="2:8" s="25" customFormat="1" ht="11.25">
      <c r="B18" s="26"/>
      <c r="C18" s="26"/>
      <c r="D18" s="26"/>
      <c r="E18" s="26"/>
      <c r="F18" s="26"/>
      <c r="G18" s="26"/>
      <c r="H18" s="26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3:8" ht="11.25">
      <c r="C38" s="1"/>
      <c r="D38" s="1"/>
      <c r="E38" s="1"/>
      <c r="F38" s="1"/>
      <c r="G38" s="1"/>
      <c r="H38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90" zoomScaleNormal="90" zoomScalePageLayoutView="0" workbookViewId="0" topLeftCell="A1">
      <selection activeCell="H11" sqref="H11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2</v>
      </c>
      <c r="C9" s="7">
        <v>27</v>
      </c>
      <c r="D9" s="7">
        <v>2.64</v>
      </c>
      <c r="E9" s="7">
        <v>20104.6</v>
      </c>
      <c r="F9" s="9">
        <f>D9*E9*12</f>
        <v>636913.728</v>
      </c>
      <c r="G9" s="10" t="s">
        <v>35</v>
      </c>
      <c r="H9" s="11">
        <f>57893.2+67509.73</f>
        <v>125402.93</v>
      </c>
      <c r="I9" s="7"/>
      <c r="J9" s="7"/>
      <c r="K9" s="7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27</v>
      </c>
      <c r="H10" s="11">
        <f>78390+15990.08</f>
        <v>94380.08</v>
      </c>
      <c r="I10" s="7"/>
      <c r="J10" s="7"/>
      <c r="K10" s="7"/>
    </row>
    <row r="11" spans="1:11" s="15" customFormat="1" ht="21.75" customHeight="1">
      <c r="A11" s="12"/>
      <c r="B11" s="12" t="s">
        <v>6</v>
      </c>
      <c r="C11" s="12"/>
      <c r="D11" s="12"/>
      <c r="E11" s="12"/>
      <c r="F11" s="13"/>
      <c r="G11" s="22"/>
      <c r="H11" s="16">
        <f>SUM(H9:H10)</f>
        <v>219783.01</v>
      </c>
      <c r="I11" s="22"/>
      <c r="J11" s="22"/>
      <c r="K11" s="22"/>
    </row>
    <row r="12" spans="1:11" s="15" customFormat="1" ht="27.7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6.2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7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7" customHeight="1" hidden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1:11" s="15" customFormat="1" ht="27" customHeight="1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8" customFormat="1" ht="23.25" customHeight="1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1:11" s="25" customFormat="1" ht="11.25">
      <c r="A23" s="2"/>
      <c r="B23" s="1"/>
      <c r="C23" s="1"/>
      <c r="D23" s="1"/>
      <c r="E23" s="1"/>
      <c r="F23" s="1"/>
      <c r="G23" s="1"/>
      <c r="H23" s="1"/>
      <c r="I23" s="2"/>
      <c r="J23" s="2"/>
      <c r="K23" s="2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3:8" ht="11.25">
      <c r="C36" s="1"/>
      <c r="D36" s="1"/>
      <c r="E36" s="1"/>
      <c r="F36" s="1"/>
      <c r="G36" s="1"/>
      <c r="H36" s="1"/>
    </row>
  </sheetData>
  <sheetProtection/>
  <mergeCells count="1"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zoomScalePageLayoutView="0" workbookViewId="0" topLeftCell="A1">
      <selection activeCell="A7" sqref="A7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3.25" customHeight="1">
      <c r="A9" s="7">
        <v>1</v>
      </c>
      <c r="B9" s="7" t="s">
        <v>3</v>
      </c>
      <c r="C9" s="7">
        <v>24</v>
      </c>
      <c r="D9" s="7">
        <v>2.64</v>
      </c>
      <c r="E9" s="7">
        <v>19798.4</v>
      </c>
      <c r="F9" s="9">
        <f>D9*E9*12</f>
        <v>627213.312</v>
      </c>
      <c r="G9" s="10" t="s">
        <v>27</v>
      </c>
      <c r="H9" s="11">
        <f>29120+22881.09</f>
        <v>52001.09</v>
      </c>
      <c r="I9" s="7" t="s">
        <v>33</v>
      </c>
      <c r="J9" s="7"/>
      <c r="K9" s="7"/>
    </row>
    <row r="10" spans="1:11" s="15" customFormat="1" ht="23.25" customHeight="1">
      <c r="A10" s="7"/>
      <c r="B10" s="7"/>
      <c r="C10" s="7"/>
      <c r="D10" s="7"/>
      <c r="E10" s="7"/>
      <c r="F10" s="9"/>
      <c r="G10" s="10" t="s">
        <v>32</v>
      </c>
      <c r="H10" s="11">
        <v>45727</v>
      </c>
      <c r="I10" s="7"/>
      <c r="J10" s="7"/>
      <c r="K10" s="7"/>
    </row>
    <row r="11" spans="1:11" s="15" customFormat="1" ht="23.25" customHeight="1">
      <c r="A11" s="7"/>
      <c r="B11" s="7"/>
      <c r="C11" s="7"/>
      <c r="D11" s="7"/>
      <c r="E11" s="7"/>
      <c r="F11" s="9"/>
      <c r="G11" s="10" t="s">
        <v>23</v>
      </c>
      <c r="H11" s="11">
        <v>103595</v>
      </c>
      <c r="I11" s="7" t="s">
        <v>34</v>
      </c>
      <c r="J11" s="7">
        <v>150</v>
      </c>
      <c r="K11" s="7"/>
    </row>
    <row r="12" spans="1:11" s="15" customFormat="1" ht="23.25" customHeight="1">
      <c r="A12" s="7"/>
      <c r="B12" s="7"/>
      <c r="C12" s="7"/>
      <c r="D12" s="7"/>
      <c r="E12" s="7"/>
      <c r="F12" s="9"/>
      <c r="G12" s="10" t="s">
        <v>25</v>
      </c>
      <c r="H12" s="11">
        <v>34994</v>
      </c>
      <c r="I12" s="7"/>
      <c r="J12" s="7"/>
      <c r="K12" s="7"/>
    </row>
    <row r="13" spans="1:11" s="15" customFormat="1" ht="23.25" customHeight="1">
      <c r="A13" s="7"/>
      <c r="B13" s="7"/>
      <c r="C13" s="7"/>
      <c r="D13" s="7"/>
      <c r="E13" s="7"/>
      <c r="F13" s="9"/>
      <c r="G13" s="10" t="s">
        <v>24</v>
      </c>
      <c r="H13" s="11">
        <v>22883.19</v>
      </c>
      <c r="I13" s="7"/>
      <c r="J13" s="7" t="s">
        <v>40</v>
      </c>
      <c r="K13" s="7"/>
    </row>
    <row r="14" spans="1:11" s="15" customFormat="1" ht="23.25" customHeight="1">
      <c r="A14" s="7"/>
      <c r="B14" s="7"/>
      <c r="C14" s="7"/>
      <c r="D14" s="7"/>
      <c r="E14" s="7"/>
      <c r="F14" s="9"/>
      <c r="G14" s="10" t="s">
        <v>39</v>
      </c>
      <c r="H14" s="11">
        <v>15309.2</v>
      </c>
      <c r="I14" s="7"/>
      <c r="J14" s="7" t="s">
        <v>40</v>
      </c>
      <c r="K14" s="7"/>
    </row>
    <row r="15" spans="1:11" s="15" customFormat="1" ht="23.25" customHeight="1">
      <c r="A15" s="12"/>
      <c r="B15" s="12" t="s">
        <v>6</v>
      </c>
      <c r="C15" s="12"/>
      <c r="D15" s="12"/>
      <c r="E15" s="12"/>
      <c r="F15" s="13"/>
      <c r="G15" s="22"/>
      <c r="H15" s="16">
        <f>SUM(H9:H14)</f>
        <v>274509.48</v>
      </c>
      <c r="I15" s="22"/>
      <c r="J15" s="22"/>
      <c r="K15" s="22"/>
    </row>
    <row r="16" spans="1:11" s="15" customFormat="1" ht="26.25" customHeight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1:11" s="15" customFormat="1" ht="26.25" customHeight="1">
      <c r="A17" s="25"/>
      <c r="B17" s="26"/>
      <c r="C17" s="26"/>
      <c r="D17" s="26"/>
      <c r="E17" s="26"/>
      <c r="F17" s="26"/>
      <c r="G17" s="26"/>
      <c r="H17" s="26"/>
      <c r="I17" s="25"/>
      <c r="J17" s="25"/>
      <c r="K17" s="25"/>
    </row>
    <row r="18" spans="1:11" s="15" customFormat="1" ht="27" customHeight="1">
      <c r="A18" s="25"/>
      <c r="B18" s="26"/>
      <c r="C18" s="26"/>
      <c r="D18" s="26"/>
      <c r="E18" s="26"/>
      <c r="F18" s="26"/>
      <c r="G18" s="26"/>
      <c r="H18" s="26"/>
      <c r="I18" s="25"/>
      <c r="J18" s="25"/>
      <c r="K18" s="25"/>
    </row>
    <row r="19" spans="1:11" s="15" customFormat="1" ht="24.75" customHeight="1">
      <c r="A19" s="25"/>
      <c r="B19" s="26"/>
      <c r="C19" s="26"/>
      <c r="D19" s="26"/>
      <c r="E19" s="26"/>
      <c r="F19" s="26"/>
      <c r="G19" s="26"/>
      <c r="H19" s="26"/>
      <c r="I19" s="25"/>
      <c r="J19" s="25"/>
      <c r="K19" s="25"/>
    </row>
    <row r="20" spans="1:11" s="15" customFormat="1" ht="24.75" customHeight="1">
      <c r="A20" s="25"/>
      <c r="B20" s="26"/>
      <c r="C20" s="26"/>
      <c r="D20" s="26"/>
      <c r="E20" s="26"/>
      <c r="F20" s="26"/>
      <c r="G20" s="26"/>
      <c r="H20" s="26"/>
      <c r="I20" s="25"/>
      <c r="J20" s="25"/>
      <c r="K20" s="25"/>
    </row>
    <row r="21" spans="1:11" s="8" customFormat="1" ht="24.75" customHeight="1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1:11" s="25" customFormat="1" ht="11.25">
      <c r="A23" s="2"/>
      <c r="B23" s="1"/>
      <c r="C23" s="1"/>
      <c r="D23" s="1"/>
      <c r="E23" s="1"/>
      <c r="F23" s="1"/>
      <c r="G23" s="1"/>
      <c r="H23" s="1"/>
      <c r="I23" s="2"/>
      <c r="J23" s="2"/>
      <c r="K23" s="2"/>
    </row>
    <row r="24" spans="1:11" s="25" customFormat="1" ht="11.25">
      <c r="A24" s="2"/>
      <c r="B24" s="1"/>
      <c r="C24" s="1"/>
      <c r="D24" s="1"/>
      <c r="E24" s="1"/>
      <c r="F24" s="1"/>
      <c r="G24" s="1"/>
      <c r="H24" s="1"/>
      <c r="I24" s="2"/>
      <c r="J24" s="2"/>
      <c r="K24" s="2"/>
    </row>
    <row r="25" spans="1:11" s="25" customFormat="1" ht="11.25">
      <c r="A25" s="2"/>
      <c r="B25" s="1"/>
      <c r="C25" s="1"/>
      <c r="D25" s="1"/>
      <c r="E25" s="1"/>
      <c r="F25" s="1"/>
      <c r="G25" s="1"/>
      <c r="H25" s="1"/>
      <c r="I25" s="2"/>
      <c r="J25" s="2"/>
      <c r="K25" s="2"/>
    </row>
    <row r="26" spans="1:11" s="25" customFormat="1" ht="11.25">
      <c r="A26" s="2"/>
      <c r="B26" s="1"/>
      <c r="C26" s="1"/>
      <c r="D26" s="1"/>
      <c r="E26" s="1"/>
      <c r="F26" s="1"/>
      <c r="G26" s="1"/>
      <c r="H26" s="1"/>
      <c r="I26" s="2"/>
      <c r="J26" s="2"/>
      <c r="K26" s="2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2:8" ht="11.25">
      <c r="B38" s="1"/>
      <c r="C38" s="1"/>
      <c r="D38" s="1"/>
      <c r="E38" s="1"/>
      <c r="F38" s="1"/>
      <c r="G38" s="1"/>
      <c r="H38" s="1"/>
    </row>
    <row r="39" spans="3:8" ht="11.25">
      <c r="C39" s="1"/>
      <c r="D39" s="1"/>
      <c r="E39" s="1"/>
      <c r="F39" s="1"/>
      <c r="G39" s="1"/>
      <c r="H39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3</v>
      </c>
      <c r="C9" s="7">
        <v>28</v>
      </c>
      <c r="D9" s="7">
        <v>2.64</v>
      </c>
      <c r="E9" s="7">
        <v>17587.7</v>
      </c>
      <c r="F9" s="9">
        <f>D9*E9*12</f>
        <v>557178.3360000001</v>
      </c>
      <c r="G9" s="15" t="s">
        <v>22</v>
      </c>
      <c r="H9" s="11">
        <v>29568.01</v>
      </c>
      <c r="I9" s="7"/>
      <c r="J9" s="27"/>
      <c r="K9" s="24"/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27</v>
      </c>
      <c r="H10" s="11">
        <v>5590</v>
      </c>
      <c r="I10" s="7"/>
      <c r="J10" s="27"/>
      <c r="K10" s="24"/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25</v>
      </c>
      <c r="H11" s="11">
        <v>40497</v>
      </c>
      <c r="I11" s="7"/>
      <c r="J11" s="27"/>
      <c r="K11" s="24"/>
    </row>
    <row r="12" spans="1:11" s="15" customFormat="1" ht="26.25" customHeight="1">
      <c r="A12" s="7"/>
      <c r="B12" s="7"/>
      <c r="C12" s="7"/>
      <c r="D12" s="7"/>
      <c r="E12" s="7"/>
      <c r="F12" s="9"/>
      <c r="G12" s="10" t="s">
        <v>24</v>
      </c>
      <c r="H12" s="11">
        <v>207919.85</v>
      </c>
      <c r="I12" s="7"/>
      <c r="J12" s="27"/>
      <c r="K12" s="24"/>
    </row>
    <row r="13" spans="1:11" s="15" customFormat="1" ht="26.25" customHeight="1">
      <c r="A13" s="12"/>
      <c r="B13" s="12" t="s">
        <v>6</v>
      </c>
      <c r="C13" s="12"/>
      <c r="D13" s="12"/>
      <c r="E13" s="12"/>
      <c r="F13" s="13"/>
      <c r="G13" s="22"/>
      <c r="H13" s="16">
        <f>SUM(H9:H12)</f>
        <v>283574.86</v>
      </c>
      <c r="I13" s="22"/>
      <c r="J13" s="22"/>
      <c r="K13" s="22"/>
    </row>
    <row r="14" spans="1:11" s="15" customFormat="1" ht="26.2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6.2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6.25" customHeight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1:11" s="15" customFormat="1" ht="27" customHeight="1">
      <c r="A17" s="25"/>
      <c r="B17" s="26"/>
      <c r="C17" s="26"/>
      <c r="D17" s="26"/>
      <c r="E17" s="26"/>
      <c r="F17" s="26"/>
      <c r="G17" s="26"/>
      <c r="H17" s="26"/>
      <c r="I17" s="25"/>
      <c r="J17" s="25"/>
      <c r="K17" s="25"/>
    </row>
    <row r="18" spans="1:11" s="15" customFormat="1" ht="27" customHeight="1">
      <c r="A18" s="25"/>
      <c r="B18" s="26"/>
      <c r="C18" s="26"/>
      <c r="D18" s="26"/>
      <c r="E18" s="26"/>
      <c r="F18" s="26"/>
      <c r="G18" s="26"/>
      <c r="H18" s="26"/>
      <c r="I18" s="25"/>
      <c r="J18" s="25"/>
      <c r="K18" s="25"/>
    </row>
    <row r="19" spans="1:11" s="8" customFormat="1" ht="31.5" customHeight="1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1:11" s="25" customFormat="1" ht="11.25">
      <c r="A23" s="2"/>
      <c r="B23" s="1"/>
      <c r="C23" s="1"/>
      <c r="D23" s="1"/>
      <c r="E23" s="1"/>
      <c r="F23" s="1"/>
      <c r="G23" s="1"/>
      <c r="H23" s="1"/>
      <c r="I23" s="2"/>
      <c r="J23" s="2"/>
      <c r="K23" s="2"/>
    </row>
    <row r="24" spans="1:11" s="25" customFormat="1" ht="11.25">
      <c r="A24" s="2"/>
      <c r="B24" s="1"/>
      <c r="C24" s="1"/>
      <c r="D24" s="1"/>
      <c r="E24" s="1"/>
      <c r="F24" s="1"/>
      <c r="G24" s="1"/>
      <c r="H24" s="1"/>
      <c r="I24" s="2"/>
      <c r="J24" s="2"/>
      <c r="K24" s="2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3:8" ht="11.25">
      <c r="C38" s="1"/>
      <c r="D38" s="1"/>
      <c r="E38" s="1"/>
      <c r="F38" s="1"/>
      <c r="G38" s="1"/>
      <c r="H38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3</v>
      </c>
      <c r="C9" s="7">
        <v>30</v>
      </c>
      <c r="D9" s="7">
        <v>2.64</v>
      </c>
      <c r="E9" s="7">
        <v>3682.1</v>
      </c>
      <c r="F9" s="9">
        <f>D9*E9*12</f>
        <v>116648.92800000001</v>
      </c>
      <c r="G9" s="10" t="s">
        <v>30</v>
      </c>
      <c r="H9" s="11">
        <v>182074</v>
      </c>
      <c r="I9" s="7"/>
      <c r="J9" s="27"/>
      <c r="K9" s="24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25</v>
      </c>
      <c r="H10" s="11">
        <v>16550</v>
      </c>
      <c r="I10" s="7"/>
      <c r="J10" s="27"/>
      <c r="K10" s="24"/>
    </row>
    <row r="11" spans="1:11" s="15" customFormat="1" ht="22.5" customHeight="1">
      <c r="A11" s="7"/>
      <c r="B11" s="7"/>
      <c r="C11" s="7"/>
      <c r="D11" s="7"/>
      <c r="E11" s="7"/>
      <c r="F11" s="9"/>
      <c r="G11" s="10" t="s">
        <v>37</v>
      </c>
      <c r="H11" s="11">
        <v>21945.88</v>
      </c>
      <c r="I11" s="7"/>
      <c r="J11" s="27"/>
      <c r="K11" s="24"/>
    </row>
    <row r="12" spans="1:11" s="15" customFormat="1" ht="26.25" customHeight="1">
      <c r="A12" s="12"/>
      <c r="B12" s="12" t="s">
        <v>6</v>
      </c>
      <c r="C12" s="12"/>
      <c r="D12" s="12"/>
      <c r="E12" s="12"/>
      <c r="F12" s="13"/>
      <c r="G12" s="22"/>
      <c r="H12" s="16">
        <f>SUM(H9:H11)</f>
        <v>220569.88</v>
      </c>
      <c r="I12" s="22"/>
      <c r="J12" s="22"/>
      <c r="K12" s="22"/>
    </row>
    <row r="13" spans="1:11" s="15" customFormat="1" ht="22.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2.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8" customFormat="1" ht="21.7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2:8" s="25" customFormat="1" ht="11.25">
      <c r="B16" s="26"/>
      <c r="C16" s="26"/>
      <c r="D16" s="26"/>
      <c r="E16" s="26"/>
      <c r="F16" s="26"/>
      <c r="G16" s="26"/>
      <c r="H16" s="26"/>
    </row>
    <row r="17" spans="2:8" s="25" customFormat="1" ht="11.25">
      <c r="B17" s="26"/>
      <c r="C17" s="26"/>
      <c r="D17" s="26"/>
      <c r="E17" s="26"/>
      <c r="F17" s="26"/>
      <c r="G17" s="26"/>
      <c r="H17" s="26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3:8" ht="11.25">
      <c r="C37" s="1"/>
      <c r="D37" s="1"/>
      <c r="E37" s="1"/>
      <c r="F37" s="1"/>
      <c r="G37" s="1"/>
      <c r="H37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1.75" customHeight="1">
      <c r="A9" s="7">
        <v>1</v>
      </c>
      <c r="B9" s="7" t="s">
        <v>3</v>
      </c>
      <c r="C9" s="17" t="s">
        <v>5</v>
      </c>
      <c r="D9" s="7">
        <v>2.64</v>
      </c>
      <c r="E9" s="7">
        <v>3676.1</v>
      </c>
      <c r="F9" s="9">
        <f>D9*E9*12</f>
        <v>116458.848</v>
      </c>
      <c r="G9" s="10" t="s">
        <v>30</v>
      </c>
      <c r="H9" s="11">
        <v>205603</v>
      </c>
      <c r="I9" s="7"/>
      <c r="J9" s="27"/>
      <c r="K9" s="24"/>
    </row>
    <row r="10" spans="1:11" s="15" customFormat="1" ht="21.75" customHeight="1">
      <c r="A10" s="7"/>
      <c r="B10" s="7"/>
      <c r="C10" s="17"/>
      <c r="D10" s="7"/>
      <c r="E10" s="7"/>
      <c r="F10" s="9"/>
      <c r="G10" s="10" t="s">
        <v>31</v>
      </c>
      <c r="H10" s="11">
        <v>2210.33</v>
      </c>
      <c r="I10" s="7"/>
      <c r="J10" s="27"/>
      <c r="K10" s="24"/>
    </row>
    <row r="11" spans="1:11" s="15" customFormat="1" ht="21.75" customHeight="1">
      <c r="A11" s="7"/>
      <c r="B11" s="7"/>
      <c r="C11" s="17"/>
      <c r="D11" s="7"/>
      <c r="E11" s="7"/>
      <c r="F11" s="9"/>
      <c r="G11" s="10" t="s">
        <v>25</v>
      </c>
      <c r="H11" s="11">
        <v>21344</v>
      </c>
      <c r="I11" s="7"/>
      <c r="J11" s="27"/>
      <c r="K11" s="24"/>
    </row>
    <row r="12" spans="1:11" s="15" customFormat="1" ht="26.25" customHeight="1">
      <c r="A12" s="12"/>
      <c r="B12" s="12" t="s">
        <v>6</v>
      </c>
      <c r="C12" s="18"/>
      <c r="D12" s="12"/>
      <c r="E12" s="12"/>
      <c r="F12" s="13"/>
      <c r="G12" s="22"/>
      <c r="H12" s="14">
        <f>SUM(H9:H11)</f>
        <v>229157.33</v>
      </c>
      <c r="I12" s="22"/>
      <c r="J12" s="22"/>
      <c r="K12" s="22"/>
    </row>
    <row r="13" spans="1:11" s="15" customFormat="1" ht="21.7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1.7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8" customFormat="1" ht="26.2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2:8" s="25" customFormat="1" ht="11.25">
      <c r="B16" s="26"/>
      <c r="C16" s="26"/>
      <c r="D16" s="26"/>
      <c r="E16" s="26"/>
      <c r="F16" s="26"/>
      <c r="G16" s="26"/>
      <c r="H16" s="26"/>
    </row>
    <row r="17" spans="2:8" s="25" customFormat="1" ht="11.25">
      <c r="B17" s="26"/>
      <c r="C17" s="26"/>
      <c r="D17" s="26"/>
      <c r="E17" s="26"/>
      <c r="F17" s="26"/>
      <c r="G17" s="26"/>
      <c r="H17" s="26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3:8" ht="11.25">
      <c r="C36" s="1"/>
      <c r="D36" s="1"/>
      <c r="E36" s="1"/>
      <c r="F36" s="1"/>
      <c r="G36" s="1"/>
      <c r="H36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90" zoomScaleNormal="90" zoomScalePageLayoutView="0" workbookViewId="0" topLeftCell="A1">
      <selection activeCell="H14" sqref="H1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8"/>
      <c r="J7" s="28"/>
      <c r="K7" s="28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3</v>
      </c>
      <c r="C9" s="7">
        <v>36</v>
      </c>
      <c r="D9" s="7">
        <v>2.64</v>
      </c>
      <c r="E9" s="7">
        <v>14944.7</v>
      </c>
      <c r="F9" s="9">
        <f>D9*E9*12</f>
        <v>473448.096</v>
      </c>
      <c r="G9" s="10" t="s">
        <v>20</v>
      </c>
      <c r="H9" s="11">
        <v>282411</v>
      </c>
      <c r="I9" s="7"/>
      <c r="J9" s="27" t="s">
        <v>26</v>
      </c>
      <c r="K9" s="24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28</v>
      </c>
      <c r="H10" s="11">
        <v>159555</v>
      </c>
      <c r="I10" s="7"/>
      <c r="J10" s="27" t="s">
        <v>29</v>
      </c>
      <c r="K10" s="24"/>
    </row>
    <row r="11" spans="1:11" s="15" customFormat="1" ht="22.5" customHeight="1">
      <c r="A11" s="7"/>
      <c r="B11" s="7"/>
      <c r="C11" s="7"/>
      <c r="D11" s="7"/>
      <c r="E11" s="7"/>
      <c r="F11" s="9"/>
      <c r="G11" s="10" t="s">
        <v>25</v>
      </c>
      <c r="H11" s="11">
        <f>25385.97+34803</f>
        <v>60188.97</v>
      </c>
      <c r="I11" s="7"/>
      <c r="J11" s="27"/>
      <c r="K11" s="24"/>
    </row>
    <row r="12" spans="1:11" s="15" customFormat="1" ht="22.5" customHeight="1">
      <c r="A12" s="7"/>
      <c r="B12" s="7"/>
      <c r="C12" s="7"/>
      <c r="D12" s="7"/>
      <c r="E12" s="7"/>
      <c r="F12" s="9"/>
      <c r="G12" s="10" t="s">
        <v>27</v>
      </c>
      <c r="H12" s="11">
        <f>34320.39+16120</f>
        <v>50440.39</v>
      </c>
      <c r="I12" s="7"/>
      <c r="J12" s="27"/>
      <c r="K12" s="24"/>
    </row>
    <row r="13" spans="1:11" s="15" customFormat="1" ht="22.5" customHeight="1">
      <c r="A13" s="7"/>
      <c r="B13" s="7"/>
      <c r="C13" s="7"/>
      <c r="D13" s="7"/>
      <c r="E13" s="7"/>
      <c r="F13" s="9"/>
      <c r="G13" s="10" t="s">
        <v>37</v>
      </c>
      <c r="H13" s="11">
        <v>8083.03</v>
      </c>
      <c r="I13" s="7"/>
      <c r="J13" s="27"/>
      <c r="K13" s="24"/>
    </row>
    <row r="14" spans="1:11" s="15" customFormat="1" ht="26.25" customHeight="1">
      <c r="A14" s="12"/>
      <c r="B14" s="12" t="s">
        <v>6</v>
      </c>
      <c r="C14" s="12"/>
      <c r="D14" s="12"/>
      <c r="E14" s="12"/>
      <c r="F14" s="13"/>
      <c r="G14" s="22"/>
      <c r="H14" s="16">
        <f>SUM(H9:H13)</f>
        <v>560678.39</v>
      </c>
      <c r="I14" s="22"/>
      <c r="J14" s="22"/>
      <c r="K14" s="22"/>
    </row>
    <row r="15" spans="1:11" s="15" customFormat="1" ht="22.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2.5" customHeight="1">
      <c r="A16" s="25"/>
      <c r="B16" s="26"/>
      <c r="C16" s="26"/>
      <c r="D16" s="26"/>
      <c r="E16" s="26"/>
      <c r="F16" s="26"/>
      <c r="G16" s="26"/>
      <c r="H16" s="26"/>
      <c r="I16" s="25"/>
      <c r="J16" s="25"/>
      <c r="K16" s="25"/>
    </row>
    <row r="17" spans="1:11" s="8" customFormat="1" ht="21.75" customHeight="1">
      <c r="A17" s="25"/>
      <c r="B17" s="26"/>
      <c r="C17" s="26"/>
      <c r="D17" s="26"/>
      <c r="E17" s="26"/>
      <c r="F17" s="26"/>
      <c r="G17" s="26"/>
      <c r="H17" s="26"/>
      <c r="I17" s="25"/>
      <c r="J17" s="25"/>
      <c r="K17" s="25"/>
    </row>
    <row r="18" spans="2:8" s="25" customFormat="1" ht="11.25">
      <c r="B18" s="26"/>
      <c r="C18" s="26"/>
      <c r="D18" s="26"/>
      <c r="E18" s="26"/>
      <c r="F18" s="26"/>
      <c r="G18" s="26"/>
      <c r="H18" s="26"/>
    </row>
    <row r="19" spans="2:8" s="25" customFormat="1" ht="11.25">
      <c r="B19" s="26"/>
      <c r="C19" s="26"/>
      <c r="D19" s="26"/>
      <c r="E19" s="26"/>
      <c r="F19" s="26"/>
      <c r="G19" s="26"/>
      <c r="H19" s="26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2:8" ht="11.25">
      <c r="B35" s="1"/>
      <c r="C35" s="1"/>
      <c r="D35" s="1"/>
      <c r="E35" s="1"/>
      <c r="F35" s="1"/>
      <c r="G35" s="1"/>
      <c r="H35" s="1"/>
    </row>
    <row r="36" spans="2:8" ht="11.25">
      <c r="B36" s="1"/>
      <c r="C36" s="1"/>
      <c r="D36" s="1"/>
      <c r="E36" s="1"/>
      <c r="F36" s="1"/>
      <c r="G36" s="1"/>
      <c r="H36" s="1"/>
    </row>
    <row r="37" spans="2:8" ht="11.25">
      <c r="B37" s="1"/>
      <c r="C37" s="1"/>
      <c r="D37" s="1"/>
      <c r="E37" s="1"/>
      <c r="F37" s="1"/>
      <c r="G37" s="1"/>
      <c r="H37" s="1"/>
    </row>
    <row r="38" spans="2:8" ht="11.25">
      <c r="B38" s="1"/>
      <c r="C38" s="1"/>
      <c r="D38" s="1"/>
      <c r="E38" s="1"/>
      <c r="F38" s="1"/>
      <c r="G38" s="1"/>
      <c r="H38" s="1"/>
    </row>
    <row r="39" spans="3:8" ht="11.25">
      <c r="C39" s="1"/>
      <c r="D39" s="1"/>
      <c r="E39" s="1"/>
      <c r="F39" s="1"/>
      <c r="G39" s="1"/>
      <c r="H39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</dc:creator>
  <cp:keywords/>
  <dc:description/>
  <cp:lastModifiedBy>Пользователь</cp:lastModifiedBy>
  <cp:lastPrinted>2011-09-07T08:52:56Z</cp:lastPrinted>
  <dcterms:created xsi:type="dcterms:W3CDTF">2009-02-11T05:54:47Z</dcterms:created>
  <dcterms:modified xsi:type="dcterms:W3CDTF">2011-10-04T11:33:59Z</dcterms:modified>
  <cp:category/>
  <cp:version/>
  <cp:contentType/>
  <cp:contentStatus/>
</cp:coreProperties>
</file>