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0"/>
  </bookViews>
  <sheets>
    <sheet name="21 22" sheetId="1" r:id="rId1"/>
    <sheet name="27" sheetId="2" r:id="rId2"/>
    <sheet name="24" sheetId="3" r:id="rId3"/>
    <sheet name="28" sheetId="4" r:id="rId4"/>
    <sheet name="30" sheetId="5" r:id="rId5"/>
    <sheet name="30 1" sheetId="6" r:id="rId6"/>
    <sheet name="36" sheetId="7" r:id="rId7"/>
  </sheets>
  <definedNames/>
  <calcPr fullCalcOnLoad="1"/>
</workbook>
</file>

<file path=xl/sharedStrings.xml><?xml version="1.0" encoding="utf-8"?>
<sst xmlns="http://schemas.openxmlformats.org/spreadsheetml/2006/main" count="211" uniqueCount="44">
  <si>
    <t>№№ пп</t>
  </si>
  <si>
    <t>дом</t>
  </si>
  <si>
    <t xml:space="preserve">Пролетарская </t>
  </si>
  <si>
    <t xml:space="preserve">Тракторостроителей </t>
  </si>
  <si>
    <t>21/22</t>
  </si>
  <si>
    <t>30/1</t>
  </si>
  <si>
    <t>герметизация м/п швов</t>
  </si>
  <si>
    <t>итого</t>
  </si>
  <si>
    <t>планируемые виды работ</t>
  </si>
  <si>
    <t>Директор ООО "УК "Жилстандарт"</t>
  </si>
  <si>
    <t>________________Е.П.Филиппов</t>
  </si>
  <si>
    <t>замена неработающих стояков отопления</t>
  </si>
  <si>
    <t>установка детского городка</t>
  </si>
  <si>
    <t>диспетчеризация приборов учета тепловой энергии</t>
  </si>
  <si>
    <t>модернизация тепловых узлов</t>
  </si>
  <si>
    <t>ремонт мягкой кровли</t>
  </si>
  <si>
    <t>замена нижней разводки ГВС</t>
  </si>
  <si>
    <t>косметический ремонт подъезда</t>
  </si>
  <si>
    <t>адрес многоквартирного дома</t>
  </si>
  <si>
    <t>тариф текущего ремонта, руб/м2</t>
  </si>
  <si>
    <t>площадь  начисляемая, м2</t>
  </si>
  <si>
    <t>собираемая сумма за год, руб</t>
  </si>
  <si>
    <t>стоимость и работ по видам, руб</t>
  </si>
  <si>
    <t>ремонт асфальтового покрытия</t>
  </si>
  <si>
    <t>установка МАФ</t>
  </si>
  <si>
    <t>ремонт отмосток</t>
  </si>
  <si>
    <t>ремонт отмостки</t>
  </si>
  <si>
    <t>установка ламп энергосбережения</t>
  </si>
  <si>
    <t>устройство отмостки</t>
  </si>
  <si>
    <t>"УТВЕРЖДАЮ"</t>
  </si>
  <si>
    <t>благоустройство двора, установка МАФ</t>
  </si>
  <si>
    <t>модернизация узла учета ХВС</t>
  </si>
  <si>
    <t>замена нижней разводки отопления</t>
  </si>
  <si>
    <t>"_____"____________2010 г.</t>
  </si>
  <si>
    <t>ед. изм</t>
  </si>
  <si>
    <t>объем</t>
  </si>
  <si>
    <t>п.м.</t>
  </si>
  <si>
    <t>шт</t>
  </si>
  <si>
    <t>тариф, руб</t>
  </si>
  <si>
    <t>ввод</t>
  </si>
  <si>
    <t>узел</t>
  </si>
  <si>
    <t>м2</t>
  </si>
  <si>
    <t>План текущего ремонта на 2011 г.</t>
  </si>
  <si>
    <t>Ориентировочный план текущего ремонта на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</si>
</sst>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.00_ ;\-#,##0.00\ "/>
    <numFmt numFmtId="167" formatCode="[$-FC19]d\ mmmm\ yyyy\ &quot;г.&quot;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%"/>
    <numFmt numFmtId="179" formatCode="#,##0.0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1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29</v>
      </c>
    </row>
    <row r="2" spans="1:9" s="20" customFormat="1" ht="12.75">
      <c r="A2" s="19"/>
      <c r="B2" s="19"/>
      <c r="C2" s="19"/>
      <c r="D2" s="19"/>
      <c r="E2" s="19"/>
      <c r="I2" s="21" t="s">
        <v>9</v>
      </c>
    </row>
    <row r="3" spans="1:9" s="20" customFormat="1" ht="12.75">
      <c r="A3" s="19"/>
      <c r="B3" s="19"/>
      <c r="C3" s="19"/>
      <c r="D3" s="19"/>
      <c r="E3" s="19"/>
      <c r="I3" s="21" t="s">
        <v>10</v>
      </c>
    </row>
    <row r="4" spans="1:9" s="20" customFormat="1" ht="12.75">
      <c r="A4" s="19"/>
      <c r="B4" s="19"/>
      <c r="C4" s="19"/>
      <c r="D4" s="19"/>
      <c r="E4" s="19"/>
      <c r="I4" s="21" t="s">
        <v>33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20" customFormat="1" ht="14.25" customHeight="1">
      <c r="A7" s="24"/>
      <c r="B7" s="24"/>
      <c r="C7" s="24"/>
      <c r="D7" s="24"/>
      <c r="E7" s="24"/>
      <c r="F7" s="24"/>
      <c r="G7" s="24"/>
      <c r="H7" s="24"/>
      <c r="I7" s="30"/>
      <c r="J7" s="30"/>
      <c r="K7" s="30"/>
    </row>
    <row r="8" spans="1:11" s="8" customFormat="1" ht="56.25">
      <c r="A8" s="3" t="s">
        <v>0</v>
      </c>
      <c r="B8" s="4" t="s">
        <v>18</v>
      </c>
      <c r="C8" s="3" t="s">
        <v>1</v>
      </c>
      <c r="D8" s="4" t="s">
        <v>19</v>
      </c>
      <c r="E8" s="4" t="s">
        <v>20</v>
      </c>
      <c r="F8" s="5" t="s">
        <v>21</v>
      </c>
      <c r="G8" s="6" t="s">
        <v>8</v>
      </c>
      <c r="H8" s="4" t="s">
        <v>22</v>
      </c>
      <c r="I8" s="3" t="s">
        <v>34</v>
      </c>
      <c r="J8" s="3" t="s">
        <v>35</v>
      </c>
      <c r="K8" s="3" t="s">
        <v>38</v>
      </c>
    </row>
    <row r="9" spans="1:11" s="15" customFormat="1" ht="26.25" customHeight="1">
      <c r="A9" s="7">
        <v>1</v>
      </c>
      <c r="B9" s="7" t="s">
        <v>2</v>
      </c>
      <c r="C9" s="7" t="s">
        <v>4</v>
      </c>
      <c r="D9" s="7">
        <v>2.64</v>
      </c>
      <c r="E9" s="7">
        <v>25303.19</v>
      </c>
      <c r="F9" s="9">
        <f>D9*E9*12</f>
        <v>801605.0592</v>
      </c>
      <c r="G9" s="10" t="s">
        <v>14</v>
      </c>
      <c r="H9" s="11">
        <v>32982.66</v>
      </c>
      <c r="I9" s="7" t="s">
        <v>40</v>
      </c>
      <c r="J9" s="7">
        <v>1</v>
      </c>
      <c r="K9" s="7">
        <f>H9/J9</f>
        <v>32982.66</v>
      </c>
    </row>
    <row r="10" spans="1:11" s="15" customFormat="1" ht="26.25" customHeight="1">
      <c r="A10" s="7"/>
      <c r="B10" s="7"/>
      <c r="C10" s="7"/>
      <c r="D10" s="7"/>
      <c r="E10" s="7"/>
      <c r="F10" s="9"/>
      <c r="G10" s="10" t="s">
        <v>11</v>
      </c>
      <c r="H10" s="11">
        <f>17908.16*15</f>
        <v>268622.4</v>
      </c>
      <c r="I10" s="7" t="s">
        <v>36</v>
      </c>
      <c r="J10" s="29">
        <f>H10/K10</f>
        <v>551.5860369609857</v>
      </c>
      <c r="K10" s="25">
        <v>487</v>
      </c>
    </row>
    <row r="11" spans="1:11" s="15" customFormat="1" ht="26.25" customHeight="1">
      <c r="A11" s="7"/>
      <c r="B11" s="7"/>
      <c r="C11" s="7"/>
      <c r="D11" s="7"/>
      <c r="E11" s="7"/>
      <c r="F11" s="9"/>
      <c r="G11" s="10" t="s">
        <v>15</v>
      </c>
      <c r="H11" s="11">
        <v>200000</v>
      </c>
      <c r="I11" s="7" t="s">
        <v>41</v>
      </c>
      <c r="J11" s="7">
        <f>H11/K11</f>
        <v>400</v>
      </c>
      <c r="K11" s="7">
        <v>500</v>
      </c>
    </row>
    <row r="12" spans="1:11" s="15" customFormat="1" ht="27" customHeight="1">
      <c r="A12" s="7"/>
      <c r="B12" s="7"/>
      <c r="C12" s="7"/>
      <c r="D12" s="7"/>
      <c r="E12" s="7"/>
      <c r="F12" s="9"/>
      <c r="G12" s="10" t="s">
        <v>12</v>
      </c>
      <c r="H12" s="11">
        <v>300000</v>
      </c>
      <c r="I12" s="7" t="s">
        <v>37</v>
      </c>
      <c r="J12" s="7">
        <v>1</v>
      </c>
      <c r="K12" s="7">
        <f>H12/J12</f>
        <v>300000</v>
      </c>
    </row>
    <row r="13" spans="1:11" s="8" customFormat="1" ht="27.75" customHeight="1">
      <c r="A13" s="12"/>
      <c r="B13" s="12" t="s">
        <v>7</v>
      </c>
      <c r="C13" s="12"/>
      <c r="D13" s="12"/>
      <c r="E13" s="12"/>
      <c r="F13" s="13"/>
      <c r="G13" s="22"/>
      <c r="H13" s="14">
        <f>SUM(H9:H12)</f>
        <v>801605.06</v>
      </c>
      <c r="I13" s="22"/>
      <c r="J13" s="22"/>
      <c r="K13" s="22"/>
    </row>
    <row r="14" spans="2:8" s="26" customFormat="1" ht="11.25">
      <c r="B14" s="27"/>
      <c r="C14" s="27"/>
      <c r="D14" s="27"/>
      <c r="E14" s="27"/>
      <c r="F14" s="27"/>
      <c r="G14" s="27"/>
      <c r="H14" s="27"/>
    </row>
    <row r="15" spans="2:8" s="26" customFormat="1" ht="11.25">
      <c r="B15" s="27"/>
      <c r="C15" s="27"/>
      <c r="D15" s="27"/>
      <c r="E15" s="27"/>
      <c r="F15" s="27"/>
      <c r="G15" s="27"/>
      <c r="H15" s="27"/>
    </row>
    <row r="16" spans="2:8" s="26" customFormat="1" ht="11.25">
      <c r="B16" s="27"/>
      <c r="C16" s="27"/>
      <c r="D16" s="27"/>
      <c r="E16" s="27"/>
      <c r="F16" s="27"/>
      <c r="G16" s="27"/>
      <c r="H16" s="27"/>
    </row>
    <row r="17" spans="2:8" s="26" customFormat="1" ht="11.25">
      <c r="B17" s="27"/>
      <c r="C17" s="27"/>
      <c r="D17" s="27"/>
      <c r="E17" s="27"/>
      <c r="F17" s="27"/>
      <c r="G17" s="27"/>
      <c r="H17" s="27"/>
    </row>
    <row r="18" spans="2:8" s="26" customFormat="1" ht="11.25">
      <c r="B18" s="27"/>
      <c r="C18" s="27"/>
      <c r="D18" s="27"/>
      <c r="E18" s="27"/>
      <c r="F18" s="27"/>
      <c r="G18" s="27"/>
      <c r="H18" s="27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2:8" ht="11.25">
      <c r="B37" s="1"/>
      <c r="C37" s="1"/>
      <c r="D37" s="1"/>
      <c r="E37" s="1"/>
      <c r="F37" s="1"/>
      <c r="G37" s="1"/>
      <c r="H37" s="1"/>
    </row>
    <row r="38" spans="3:8" ht="11.25">
      <c r="C38" s="1"/>
      <c r="D38" s="1"/>
      <c r="E38" s="1"/>
      <c r="F38" s="1"/>
      <c r="G38" s="1"/>
      <c r="H38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29</v>
      </c>
    </row>
    <row r="2" spans="1:9" s="20" customFormat="1" ht="12.75">
      <c r="A2" s="19"/>
      <c r="B2" s="19"/>
      <c r="C2" s="19"/>
      <c r="D2" s="19"/>
      <c r="E2" s="19"/>
      <c r="I2" s="21" t="s">
        <v>9</v>
      </c>
    </row>
    <row r="3" spans="1:9" s="20" customFormat="1" ht="12.75">
      <c r="A3" s="19"/>
      <c r="B3" s="19"/>
      <c r="C3" s="19"/>
      <c r="D3" s="19"/>
      <c r="E3" s="19"/>
      <c r="I3" s="21" t="s">
        <v>10</v>
      </c>
    </row>
    <row r="4" spans="1:9" s="20" customFormat="1" ht="12.75">
      <c r="A4" s="19"/>
      <c r="B4" s="19"/>
      <c r="C4" s="19"/>
      <c r="D4" s="19"/>
      <c r="E4" s="19"/>
      <c r="I4" s="21" t="s">
        <v>33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1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20" customFormat="1" ht="14.25" customHeight="1">
      <c r="A7" s="24"/>
      <c r="B7" s="24"/>
      <c r="C7" s="24"/>
      <c r="D7" s="24"/>
      <c r="E7" s="24"/>
      <c r="F7" s="24"/>
      <c r="G7" s="24"/>
      <c r="H7" s="24"/>
      <c r="I7" s="30"/>
      <c r="J7" s="30"/>
      <c r="K7" s="30"/>
    </row>
    <row r="8" spans="1:11" s="8" customFormat="1" ht="56.25">
      <c r="A8" s="3" t="s">
        <v>0</v>
      </c>
      <c r="B8" s="4" t="s">
        <v>18</v>
      </c>
      <c r="C8" s="3" t="s">
        <v>1</v>
      </c>
      <c r="D8" s="4" t="s">
        <v>19</v>
      </c>
      <c r="E8" s="4" t="s">
        <v>20</v>
      </c>
      <c r="F8" s="5" t="s">
        <v>21</v>
      </c>
      <c r="G8" s="6" t="s">
        <v>8</v>
      </c>
      <c r="H8" s="4" t="s">
        <v>22</v>
      </c>
      <c r="I8" s="3" t="s">
        <v>34</v>
      </c>
      <c r="J8" s="3" t="s">
        <v>35</v>
      </c>
      <c r="K8" s="3" t="s">
        <v>38</v>
      </c>
    </row>
    <row r="9" spans="1:11" s="15" customFormat="1" ht="22.5" customHeight="1">
      <c r="A9" s="7">
        <v>1</v>
      </c>
      <c r="B9" s="7" t="s">
        <v>2</v>
      </c>
      <c r="C9" s="7">
        <v>27</v>
      </c>
      <c r="D9" s="7">
        <v>2.64</v>
      </c>
      <c r="E9" s="7">
        <v>20104.6</v>
      </c>
      <c r="F9" s="9">
        <f>D9*E9*12</f>
        <v>636913.728</v>
      </c>
      <c r="G9" s="10" t="s">
        <v>6</v>
      </c>
      <c r="H9" s="11">
        <v>49400</v>
      </c>
      <c r="I9" s="7" t="s">
        <v>36</v>
      </c>
      <c r="J9" s="7">
        <v>380</v>
      </c>
      <c r="K9" s="7">
        <f aca="true" t="shared" si="0" ref="K9:K14">H9/J9</f>
        <v>130</v>
      </c>
    </row>
    <row r="10" spans="1:11" s="15" customFormat="1" ht="21.75" customHeight="1">
      <c r="A10" s="7"/>
      <c r="B10" s="7"/>
      <c r="C10" s="7"/>
      <c r="D10" s="7"/>
      <c r="E10" s="7"/>
      <c r="F10" s="9"/>
      <c r="G10" s="10" t="s">
        <v>27</v>
      </c>
      <c r="H10" s="11">
        <v>42039.28</v>
      </c>
      <c r="I10" s="7" t="s">
        <v>37</v>
      </c>
      <c r="J10" s="7">
        <v>63</v>
      </c>
      <c r="K10" s="23">
        <f t="shared" si="0"/>
        <v>667.2901587301587</v>
      </c>
    </row>
    <row r="11" spans="1:11" s="15" customFormat="1" ht="27.75" customHeight="1">
      <c r="A11" s="7"/>
      <c r="B11" s="7"/>
      <c r="C11" s="7"/>
      <c r="D11" s="7"/>
      <c r="E11" s="7"/>
      <c r="F11" s="9"/>
      <c r="G11" s="10" t="s">
        <v>13</v>
      </c>
      <c r="H11" s="11">
        <v>30000</v>
      </c>
      <c r="I11" s="7" t="s">
        <v>39</v>
      </c>
      <c r="J11" s="7">
        <v>2</v>
      </c>
      <c r="K11" s="29">
        <f t="shared" si="0"/>
        <v>15000</v>
      </c>
    </row>
    <row r="12" spans="1:11" s="15" customFormat="1" ht="26.25" customHeight="1">
      <c r="A12" s="7"/>
      <c r="B12" s="7"/>
      <c r="C12" s="7"/>
      <c r="D12" s="7"/>
      <c r="E12" s="7"/>
      <c r="F12" s="9"/>
      <c r="G12" s="10" t="s">
        <v>14</v>
      </c>
      <c r="H12" s="11">
        <v>226021.04</v>
      </c>
      <c r="I12" s="7" t="s">
        <v>40</v>
      </c>
      <c r="J12" s="7">
        <v>9</v>
      </c>
      <c r="K12" s="29">
        <f t="shared" si="0"/>
        <v>25113.448888888888</v>
      </c>
    </row>
    <row r="13" spans="1:11" s="15" customFormat="1" ht="26.25" customHeight="1">
      <c r="A13" s="7"/>
      <c r="B13" s="7"/>
      <c r="C13" s="7"/>
      <c r="D13" s="7"/>
      <c r="E13" s="7"/>
      <c r="F13" s="9"/>
      <c r="G13" s="10" t="s">
        <v>31</v>
      </c>
      <c r="H13" s="11">
        <v>46200</v>
      </c>
      <c r="I13" s="7" t="s">
        <v>39</v>
      </c>
      <c r="J13" s="7">
        <v>1</v>
      </c>
      <c r="K13" s="29">
        <f t="shared" si="0"/>
        <v>46200</v>
      </c>
    </row>
    <row r="14" spans="1:11" s="15" customFormat="1" ht="27" customHeight="1">
      <c r="A14" s="7"/>
      <c r="B14" s="7"/>
      <c r="C14" s="7"/>
      <c r="D14" s="7"/>
      <c r="E14" s="7"/>
      <c r="F14" s="9"/>
      <c r="G14" s="10" t="s">
        <v>11</v>
      </c>
      <c r="H14" s="11">
        <f>14618.99*10</f>
        <v>146189.9</v>
      </c>
      <c r="I14" s="7" t="s">
        <v>36</v>
      </c>
      <c r="J14" s="7">
        <v>300</v>
      </c>
      <c r="K14" s="29">
        <f t="shared" si="0"/>
        <v>487.29966666666667</v>
      </c>
    </row>
    <row r="15" spans="1:11" s="15" customFormat="1" ht="27" customHeight="1" hidden="1">
      <c r="A15" s="7"/>
      <c r="B15" s="7"/>
      <c r="C15" s="7"/>
      <c r="D15" s="7"/>
      <c r="E15" s="7"/>
      <c r="F15" s="9"/>
      <c r="G15" s="10" t="s">
        <v>26</v>
      </c>
      <c r="H15" s="11"/>
      <c r="I15" s="7"/>
      <c r="J15" s="7"/>
      <c r="K15" s="7"/>
    </row>
    <row r="16" spans="1:11" s="15" customFormat="1" ht="27" customHeight="1">
      <c r="A16" s="7"/>
      <c r="B16" s="7"/>
      <c r="C16" s="7"/>
      <c r="D16" s="7"/>
      <c r="E16" s="7"/>
      <c r="F16" s="9"/>
      <c r="G16" s="10" t="s">
        <v>24</v>
      </c>
      <c r="H16" s="11">
        <v>97063.51</v>
      </c>
      <c r="I16" s="7" t="s">
        <v>37</v>
      </c>
      <c r="J16" s="7">
        <v>1</v>
      </c>
      <c r="K16" s="29">
        <f>H16/J16</f>
        <v>97063.51</v>
      </c>
    </row>
    <row r="17" spans="1:11" s="8" customFormat="1" ht="23.25" customHeight="1">
      <c r="A17" s="12"/>
      <c r="B17" s="12" t="s">
        <v>7</v>
      </c>
      <c r="C17" s="12"/>
      <c r="D17" s="12"/>
      <c r="E17" s="12"/>
      <c r="F17" s="13"/>
      <c r="G17" s="22"/>
      <c r="H17" s="16">
        <f>SUM(H9:H16)</f>
        <v>636913.73</v>
      </c>
      <c r="I17" s="22"/>
      <c r="J17" s="22"/>
      <c r="K17" s="22"/>
    </row>
    <row r="18" spans="2:8" s="26" customFormat="1" ht="11.25">
      <c r="B18" s="27"/>
      <c r="C18" s="27"/>
      <c r="D18" s="27"/>
      <c r="E18" s="27"/>
      <c r="F18" s="27"/>
      <c r="G18" s="27"/>
      <c r="H18" s="27"/>
    </row>
    <row r="19" spans="2:8" s="26" customFormat="1" ht="11.25">
      <c r="B19" s="27"/>
      <c r="C19" s="27"/>
      <c r="D19" s="27"/>
      <c r="E19" s="27"/>
      <c r="F19" s="27"/>
      <c r="G19" s="27"/>
      <c r="H19" s="27"/>
    </row>
    <row r="20" spans="2:8" s="26" customFormat="1" ht="11.25">
      <c r="B20" s="27"/>
      <c r="C20" s="27"/>
      <c r="D20" s="27"/>
      <c r="E20" s="27"/>
      <c r="F20" s="27"/>
      <c r="G20" s="27"/>
      <c r="H20" s="27"/>
    </row>
    <row r="21" spans="2:8" s="26" customFormat="1" ht="11.25">
      <c r="B21" s="27"/>
      <c r="C21" s="27"/>
      <c r="D21" s="27"/>
      <c r="E21" s="27"/>
      <c r="F21" s="27"/>
      <c r="G21" s="27"/>
      <c r="H21" s="27"/>
    </row>
    <row r="22" spans="2:8" s="26" customFormat="1" ht="11.25">
      <c r="B22" s="27"/>
      <c r="C22" s="27"/>
      <c r="D22" s="27"/>
      <c r="E22" s="27"/>
      <c r="F22" s="27"/>
      <c r="G22" s="27"/>
      <c r="H22" s="27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2:8" ht="11.25">
      <c r="B37" s="1"/>
      <c r="C37" s="1"/>
      <c r="D37" s="1"/>
      <c r="E37" s="1"/>
      <c r="F37" s="1"/>
      <c r="G37" s="1"/>
      <c r="H37" s="1"/>
    </row>
    <row r="38" spans="2:8" ht="11.25">
      <c r="B38" s="1"/>
      <c r="C38" s="1"/>
      <c r="D38" s="1"/>
      <c r="E38" s="1"/>
      <c r="F38" s="1"/>
      <c r="G38" s="1"/>
      <c r="H38" s="1"/>
    </row>
    <row r="39" spans="2:8" ht="11.25">
      <c r="B39" s="1"/>
      <c r="C39" s="1"/>
      <c r="D39" s="1"/>
      <c r="E39" s="1"/>
      <c r="F39" s="1"/>
      <c r="G39" s="1"/>
      <c r="H39" s="1"/>
    </row>
    <row r="40" spans="2:8" ht="11.25">
      <c r="B40" s="1"/>
      <c r="C40" s="1"/>
      <c r="D40" s="1"/>
      <c r="E40" s="1"/>
      <c r="F40" s="1"/>
      <c r="G40" s="1"/>
      <c r="H40" s="1"/>
    </row>
    <row r="41" spans="2:8" ht="11.25">
      <c r="B41" s="1"/>
      <c r="C41" s="1"/>
      <c r="D41" s="1"/>
      <c r="E41" s="1"/>
      <c r="F41" s="1"/>
      <c r="G41" s="1"/>
      <c r="H41" s="1"/>
    </row>
    <row r="42" spans="3:8" ht="11.25">
      <c r="C42" s="1"/>
      <c r="D42" s="1"/>
      <c r="E42" s="1"/>
      <c r="F42" s="1"/>
      <c r="G42" s="1"/>
      <c r="H42" s="1"/>
    </row>
  </sheetData>
  <sheetProtection/>
  <mergeCells count="1">
    <mergeCell ref="A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29</v>
      </c>
    </row>
    <row r="2" spans="1:9" s="20" customFormat="1" ht="12.75">
      <c r="A2" s="19"/>
      <c r="B2" s="19"/>
      <c r="C2" s="19"/>
      <c r="D2" s="19"/>
      <c r="E2" s="19"/>
      <c r="I2" s="21" t="s">
        <v>9</v>
      </c>
    </row>
    <row r="3" spans="1:9" s="20" customFormat="1" ht="12.75">
      <c r="A3" s="19"/>
      <c r="B3" s="19"/>
      <c r="C3" s="19"/>
      <c r="D3" s="19"/>
      <c r="E3" s="19"/>
      <c r="I3" s="21" t="s">
        <v>10</v>
      </c>
    </row>
    <row r="4" spans="1:9" s="20" customFormat="1" ht="12.75">
      <c r="A4" s="19"/>
      <c r="B4" s="19"/>
      <c r="C4" s="19"/>
      <c r="D4" s="19"/>
      <c r="E4" s="19"/>
      <c r="I4" s="21" t="s">
        <v>33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20" customFormat="1" ht="14.25" customHeight="1">
      <c r="A7" s="24"/>
      <c r="B7" s="24"/>
      <c r="C7" s="24"/>
      <c r="D7" s="24"/>
      <c r="E7" s="24"/>
      <c r="F7" s="24"/>
      <c r="G7" s="24"/>
      <c r="H7" s="24"/>
      <c r="I7" s="30"/>
      <c r="J7" s="30"/>
      <c r="K7" s="30"/>
    </row>
    <row r="8" spans="1:11" s="8" customFormat="1" ht="56.25">
      <c r="A8" s="3" t="s">
        <v>0</v>
      </c>
      <c r="B8" s="4" t="s">
        <v>18</v>
      </c>
      <c r="C8" s="3" t="s">
        <v>1</v>
      </c>
      <c r="D8" s="4" t="s">
        <v>19</v>
      </c>
      <c r="E8" s="4" t="s">
        <v>20</v>
      </c>
      <c r="F8" s="5" t="s">
        <v>21</v>
      </c>
      <c r="G8" s="6" t="s">
        <v>8</v>
      </c>
      <c r="H8" s="4" t="s">
        <v>22</v>
      </c>
      <c r="I8" s="3" t="s">
        <v>34</v>
      </c>
      <c r="J8" s="3" t="s">
        <v>35</v>
      </c>
      <c r="K8" s="3" t="s">
        <v>38</v>
      </c>
    </row>
    <row r="9" spans="1:11" s="15" customFormat="1" ht="23.25" customHeight="1">
      <c r="A9" s="7">
        <v>1</v>
      </c>
      <c r="B9" s="7" t="s">
        <v>3</v>
      </c>
      <c r="C9" s="7">
        <v>24</v>
      </c>
      <c r="D9" s="7">
        <v>2.64</v>
      </c>
      <c r="E9" s="7">
        <v>19798.4</v>
      </c>
      <c r="F9" s="9">
        <f>D9*E9*12</f>
        <v>627213.312</v>
      </c>
      <c r="G9" s="10" t="s">
        <v>6</v>
      </c>
      <c r="H9" s="11">
        <v>49400</v>
      </c>
      <c r="I9" s="7" t="s">
        <v>36</v>
      </c>
      <c r="J9" s="7">
        <v>380</v>
      </c>
      <c r="K9" s="7">
        <f aca="true" t="shared" si="0" ref="K9:K15">H9/J9</f>
        <v>130</v>
      </c>
    </row>
    <row r="10" spans="1:11" s="15" customFormat="1" ht="23.25" customHeight="1">
      <c r="A10" s="7"/>
      <c r="B10" s="7"/>
      <c r="C10" s="7"/>
      <c r="D10" s="7"/>
      <c r="E10" s="7"/>
      <c r="F10" s="9"/>
      <c r="G10" s="10" t="s">
        <v>13</v>
      </c>
      <c r="H10" s="11">
        <v>30000</v>
      </c>
      <c r="I10" s="7" t="s">
        <v>39</v>
      </c>
      <c r="J10" s="7">
        <v>2</v>
      </c>
      <c r="K10" s="29">
        <f t="shared" si="0"/>
        <v>15000</v>
      </c>
    </row>
    <row r="11" spans="1:11" s="15" customFormat="1" ht="26.25" customHeight="1">
      <c r="A11" s="7"/>
      <c r="B11" s="7"/>
      <c r="C11" s="7"/>
      <c r="D11" s="7"/>
      <c r="E11" s="7"/>
      <c r="F11" s="9"/>
      <c r="G11" s="10" t="s">
        <v>14</v>
      </c>
      <c r="H11" s="11">
        <v>226021.04</v>
      </c>
      <c r="I11" s="7" t="s">
        <v>40</v>
      </c>
      <c r="J11" s="7">
        <v>9</v>
      </c>
      <c r="K11" s="29">
        <f t="shared" si="0"/>
        <v>25113.448888888888</v>
      </c>
    </row>
    <row r="12" spans="1:11" s="15" customFormat="1" ht="26.25" customHeight="1">
      <c r="A12" s="7"/>
      <c r="B12" s="7"/>
      <c r="C12" s="7"/>
      <c r="D12" s="7"/>
      <c r="E12" s="7"/>
      <c r="F12" s="9"/>
      <c r="G12" s="10" t="s">
        <v>31</v>
      </c>
      <c r="H12" s="11">
        <v>46200</v>
      </c>
      <c r="I12" s="7" t="s">
        <v>39</v>
      </c>
      <c r="J12" s="7">
        <v>1</v>
      </c>
      <c r="K12" s="29">
        <f t="shared" si="0"/>
        <v>46200</v>
      </c>
    </row>
    <row r="13" spans="1:11" s="15" customFormat="1" ht="27" customHeight="1">
      <c r="A13" s="7"/>
      <c r="B13" s="7"/>
      <c r="C13" s="7"/>
      <c r="D13" s="7"/>
      <c r="E13" s="7"/>
      <c r="F13" s="9"/>
      <c r="G13" s="10" t="s">
        <v>11</v>
      </c>
      <c r="H13" s="11">
        <f>14618.99*10</f>
        <v>146189.9</v>
      </c>
      <c r="I13" s="7" t="s">
        <v>36</v>
      </c>
      <c r="J13" s="7">
        <v>300</v>
      </c>
      <c r="K13" s="29">
        <f t="shared" si="0"/>
        <v>487.29966666666667</v>
      </c>
    </row>
    <row r="14" spans="1:11" s="15" customFormat="1" ht="24.75" customHeight="1">
      <c r="A14" s="7"/>
      <c r="B14" s="7"/>
      <c r="C14" s="7"/>
      <c r="D14" s="7"/>
      <c r="E14" s="7"/>
      <c r="F14" s="9"/>
      <c r="G14" s="10" t="s">
        <v>30</v>
      </c>
      <c r="H14" s="11">
        <v>12810.59</v>
      </c>
      <c r="I14" s="7" t="s">
        <v>37</v>
      </c>
      <c r="J14" s="7">
        <v>1</v>
      </c>
      <c r="K14" s="29">
        <f t="shared" si="0"/>
        <v>12810.59</v>
      </c>
    </row>
    <row r="15" spans="1:11" s="15" customFormat="1" ht="24.75" customHeight="1">
      <c r="A15" s="7"/>
      <c r="B15" s="7"/>
      <c r="C15" s="7"/>
      <c r="D15" s="7"/>
      <c r="E15" s="7"/>
      <c r="F15" s="9"/>
      <c r="G15" s="10" t="s">
        <v>23</v>
      </c>
      <c r="H15" s="11">
        <v>116591.78</v>
      </c>
      <c r="I15" s="7" t="s">
        <v>41</v>
      </c>
      <c r="J15" s="7">
        <v>120</v>
      </c>
      <c r="K15" s="23">
        <f t="shared" si="0"/>
        <v>971.5981666666667</v>
      </c>
    </row>
    <row r="16" spans="1:11" s="8" customFormat="1" ht="24.75" customHeight="1">
      <c r="A16" s="12"/>
      <c r="B16" s="12" t="s">
        <v>7</v>
      </c>
      <c r="C16" s="12"/>
      <c r="D16" s="12"/>
      <c r="E16" s="12"/>
      <c r="F16" s="13"/>
      <c r="G16" s="22"/>
      <c r="H16" s="16">
        <f>SUM(H9:H15)</f>
        <v>627213.31</v>
      </c>
      <c r="I16" s="22"/>
      <c r="J16" s="22"/>
      <c r="K16" s="22"/>
    </row>
    <row r="17" spans="2:8" s="26" customFormat="1" ht="11.25">
      <c r="B17" s="27"/>
      <c r="C17" s="27"/>
      <c r="D17" s="27"/>
      <c r="E17" s="27"/>
      <c r="F17" s="27"/>
      <c r="G17" s="27"/>
      <c r="H17" s="27"/>
    </row>
    <row r="18" spans="2:8" s="26" customFormat="1" ht="11.25">
      <c r="B18" s="27"/>
      <c r="C18" s="27"/>
      <c r="D18" s="27"/>
      <c r="E18" s="27"/>
      <c r="F18" s="27"/>
      <c r="G18" s="27"/>
      <c r="H18" s="27"/>
    </row>
    <row r="19" spans="2:8" s="26" customFormat="1" ht="11.25">
      <c r="B19" s="27"/>
      <c r="C19" s="27"/>
      <c r="D19" s="27"/>
      <c r="E19" s="27"/>
      <c r="F19" s="27"/>
      <c r="G19" s="27"/>
      <c r="H19" s="27"/>
    </row>
    <row r="20" spans="2:8" s="26" customFormat="1" ht="11.25">
      <c r="B20" s="27"/>
      <c r="C20" s="27"/>
      <c r="D20" s="27"/>
      <c r="E20" s="27"/>
      <c r="F20" s="27"/>
      <c r="G20" s="27"/>
      <c r="H20" s="27"/>
    </row>
    <row r="21" spans="2:8" s="26" customFormat="1" ht="11.25">
      <c r="B21" s="27"/>
      <c r="C21" s="27"/>
      <c r="D21" s="27"/>
      <c r="E21" s="27"/>
      <c r="F21" s="27"/>
      <c r="G21" s="27"/>
      <c r="H21" s="27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2:8" ht="11.25">
      <c r="B37" s="1"/>
      <c r="C37" s="1"/>
      <c r="D37" s="1"/>
      <c r="E37" s="1"/>
      <c r="F37" s="1"/>
      <c r="G37" s="1"/>
      <c r="H37" s="1"/>
    </row>
    <row r="38" spans="2:8" ht="11.25">
      <c r="B38" s="1"/>
      <c r="C38" s="1"/>
      <c r="D38" s="1"/>
      <c r="E38" s="1"/>
      <c r="F38" s="1"/>
      <c r="G38" s="1"/>
      <c r="H38" s="1"/>
    </row>
    <row r="39" spans="2:8" ht="11.25">
      <c r="B39" s="1"/>
      <c r="C39" s="1"/>
      <c r="D39" s="1"/>
      <c r="E39" s="1"/>
      <c r="F39" s="1"/>
      <c r="G39" s="1"/>
      <c r="H39" s="1"/>
    </row>
    <row r="40" spans="3:8" ht="11.25">
      <c r="C40" s="1"/>
      <c r="D40" s="1"/>
      <c r="E40" s="1"/>
      <c r="F40" s="1"/>
      <c r="G40" s="1"/>
      <c r="H40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29</v>
      </c>
    </row>
    <row r="2" spans="1:9" s="20" customFormat="1" ht="12.75">
      <c r="A2" s="19"/>
      <c r="B2" s="19"/>
      <c r="C2" s="19"/>
      <c r="D2" s="19"/>
      <c r="E2" s="19"/>
      <c r="I2" s="21" t="s">
        <v>9</v>
      </c>
    </row>
    <row r="3" spans="1:9" s="20" customFormat="1" ht="12.75">
      <c r="A3" s="19"/>
      <c r="B3" s="19"/>
      <c r="C3" s="19"/>
      <c r="D3" s="19"/>
      <c r="E3" s="19"/>
      <c r="I3" s="21" t="s">
        <v>10</v>
      </c>
    </row>
    <row r="4" spans="1:9" s="20" customFormat="1" ht="12.75">
      <c r="A4" s="19"/>
      <c r="B4" s="19"/>
      <c r="C4" s="19"/>
      <c r="D4" s="19"/>
      <c r="E4" s="19"/>
      <c r="I4" s="21" t="s">
        <v>33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20" customFormat="1" ht="14.25" customHeight="1">
      <c r="A7" s="24"/>
      <c r="B7" s="24"/>
      <c r="C7" s="24"/>
      <c r="D7" s="24"/>
      <c r="E7" s="24"/>
      <c r="F7" s="24"/>
      <c r="G7" s="24"/>
      <c r="H7" s="24"/>
      <c r="I7" s="30"/>
      <c r="J7" s="30"/>
      <c r="K7" s="30"/>
    </row>
    <row r="8" spans="1:11" s="8" customFormat="1" ht="56.25">
      <c r="A8" s="3" t="s">
        <v>0</v>
      </c>
      <c r="B8" s="4" t="s">
        <v>18</v>
      </c>
      <c r="C8" s="3" t="s">
        <v>1</v>
      </c>
      <c r="D8" s="4" t="s">
        <v>19</v>
      </c>
      <c r="E8" s="4" t="s">
        <v>20</v>
      </c>
      <c r="F8" s="5" t="s">
        <v>21</v>
      </c>
      <c r="G8" s="6" t="s">
        <v>8</v>
      </c>
      <c r="H8" s="4" t="s">
        <v>22</v>
      </c>
      <c r="I8" s="3" t="s">
        <v>34</v>
      </c>
      <c r="J8" s="3" t="s">
        <v>35</v>
      </c>
      <c r="K8" s="3" t="s">
        <v>38</v>
      </c>
    </row>
    <row r="9" spans="1:11" s="15" customFormat="1" ht="26.25" customHeight="1">
      <c r="A9" s="7">
        <v>1</v>
      </c>
      <c r="B9" s="7" t="s">
        <v>3</v>
      </c>
      <c r="C9" s="7">
        <v>28</v>
      </c>
      <c r="D9" s="7">
        <v>2.64</v>
      </c>
      <c r="E9" s="7">
        <v>17587.7</v>
      </c>
      <c r="F9" s="9">
        <f>D9*E9*12</f>
        <v>557178.3360000001</v>
      </c>
      <c r="G9" s="10" t="s">
        <v>6</v>
      </c>
      <c r="H9" s="11">
        <f>49400+6587.77</f>
        <v>55987.770000000004</v>
      </c>
      <c r="I9" s="7" t="s">
        <v>36</v>
      </c>
      <c r="J9" s="29">
        <f>H9/K9</f>
        <v>430.6751538461539</v>
      </c>
      <c r="K9" s="25">
        <v>130</v>
      </c>
    </row>
    <row r="10" spans="1:11" s="15" customFormat="1" ht="26.25" customHeight="1">
      <c r="A10" s="7"/>
      <c r="B10" s="7"/>
      <c r="C10" s="7"/>
      <c r="D10" s="7"/>
      <c r="E10" s="7"/>
      <c r="F10" s="9"/>
      <c r="G10" s="10" t="s">
        <v>27</v>
      </c>
      <c r="H10" s="11">
        <v>48041.71</v>
      </c>
      <c r="I10" s="7" t="s">
        <v>37</v>
      </c>
      <c r="J10" s="7">
        <v>72</v>
      </c>
      <c r="K10" s="23">
        <f aca="true" t="shared" si="0" ref="K10:K15">H10/J10</f>
        <v>667.2459722222222</v>
      </c>
    </row>
    <row r="11" spans="1:11" s="15" customFormat="1" ht="26.25" customHeight="1">
      <c r="A11" s="7"/>
      <c r="B11" s="7"/>
      <c r="C11" s="7"/>
      <c r="D11" s="7"/>
      <c r="E11" s="7"/>
      <c r="F11" s="9"/>
      <c r="G11" s="10" t="s">
        <v>13</v>
      </c>
      <c r="H11" s="11">
        <v>30000</v>
      </c>
      <c r="I11" s="7" t="s">
        <v>39</v>
      </c>
      <c r="J11" s="7">
        <v>2</v>
      </c>
      <c r="K11" s="29">
        <f t="shared" si="0"/>
        <v>15000</v>
      </c>
    </row>
    <row r="12" spans="1:11" s="15" customFormat="1" ht="26.25" customHeight="1">
      <c r="A12" s="7"/>
      <c r="B12" s="7"/>
      <c r="C12" s="7"/>
      <c r="D12" s="7"/>
      <c r="E12" s="7"/>
      <c r="F12" s="9"/>
      <c r="G12" s="10" t="s">
        <v>14</v>
      </c>
      <c r="H12" s="11">
        <v>25113.45</v>
      </c>
      <c r="I12" s="7" t="s">
        <v>40</v>
      </c>
      <c r="J12" s="7">
        <v>1</v>
      </c>
      <c r="K12" s="23">
        <f t="shared" si="0"/>
        <v>25113.45</v>
      </c>
    </row>
    <row r="13" spans="1:11" s="15" customFormat="1" ht="26.25" customHeight="1">
      <c r="A13" s="7"/>
      <c r="B13" s="7"/>
      <c r="C13" s="7"/>
      <c r="D13" s="7"/>
      <c r="E13" s="7"/>
      <c r="F13" s="9"/>
      <c r="G13" s="10" t="s">
        <v>31</v>
      </c>
      <c r="H13" s="11">
        <v>46200</v>
      </c>
      <c r="I13" s="7" t="s">
        <v>39</v>
      </c>
      <c r="J13" s="7">
        <v>1</v>
      </c>
      <c r="K13" s="29">
        <f t="shared" si="0"/>
        <v>46200</v>
      </c>
    </row>
    <row r="14" spans="1:11" s="15" customFormat="1" ht="27" customHeight="1">
      <c r="A14" s="7"/>
      <c r="B14" s="7"/>
      <c r="C14" s="7"/>
      <c r="D14" s="7"/>
      <c r="E14" s="7"/>
      <c r="F14" s="9"/>
      <c r="G14" s="10" t="s">
        <v>11</v>
      </c>
      <c r="H14" s="11">
        <f>14618.99*9</f>
        <v>131570.91</v>
      </c>
      <c r="I14" s="7" t="s">
        <v>36</v>
      </c>
      <c r="J14" s="7">
        <f>9*30</f>
        <v>270</v>
      </c>
      <c r="K14" s="29">
        <f t="shared" si="0"/>
        <v>487.29966666666667</v>
      </c>
    </row>
    <row r="15" spans="1:11" s="15" customFormat="1" ht="27" customHeight="1">
      <c r="A15" s="7"/>
      <c r="B15" s="7"/>
      <c r="C15" s="7"/>
      <c r="D15" s="7"/>
      <c r="E15" s="7"/>
      <c r="F15" s="9"/>
      <c r="G15" s="10" t="s">
        <v>32</v>
      </c>
      <c r="H15" s="11">
        <v>220264.5</v>
      </c>
      <c r="I15" s="7" t="s">
        <v>36</v>
      </c>
      <c r="J15" s="7">
        <v>240</v>
      </c>
      <c r="K15" s="29">
        <f t="shared" si="0"/>
        <v>917.76875</v>
      </c>
    </row>
    <row r="16" spans="1:11" s="8" customFormat="1" ht="31.5" customHeight="1">
      <c r="A16" s="12"/>
      <c r="B16" s="12" t="s">
        <v>7</v>
      </c>
      <c r="C16" s="12"/>
      <c r="D16" s="12"/>
      <c r="E16" s="12"/>
      <c r="F16" s="13"/>
      <c r="G16" s="22"/>
      <c r="H16" s="16">
        <f>SUM(H9:H15)</f>
        <v>557178.3400000001</v>
      </c>
      <c r="I16" s="22"/>
      <c r="J16" s="22"/>
      <c r="K16" s="22"/>
    </row>
    <row r="17" spans="2:8" s="26" customFormat="1" ht="11.25">
      <c r="B17" s="27"/>
      <c r="C17" s="27"/>
      <c r="D17" s="27"/>
      <c r="E17" s="27"/>
      <c r="F17" s="27"/>
      <c r="G17" s="27"/>
      <c r="H17" s="27"/>
    </row>
    <row r="18" spans="2:8" s="26" customFormat="1" ht="11.25">
      <c r="B18" s="27"/>
      <c r="C18" s="27"/>
      <c r="D18" s="27"/>
      <c r="E18" s="27"/>
      <c r="F18" s="27"/>
      <c r="G18" s="27"/>
      <c r="H18" s="27"/>
    </row>
    <row r="19" spans="2:8" s="26" customFormat="1" ht="11.25">
      <c r="B19" s="27"/>
      <c r="C19" s="27"/>
      <c r="D19" s="27"/>
      <c r="E19" s="27"/>
      <c r="F19" s="27"/>
      <c r="G19" s="27"/>
      <c r="H19" s="27"/>
    </row>
    <row r="20" spans="2:8" s="26" customFormat="1" ht="11.25">
      <c r="B20" s="27"/>
      <c r="C20" s="27"/>
      <c r="D20" s="27"/>
      <c r="E20" s="27"/>
      <c r="F20" s="27"/>
      <c r="G20" s="27"/>
      <c r="H20" s="27"/>
    </row>
    <row r="21" spans="2:8" s="26" customFormat="1" ht="11.25">
      <c r="B21" s="27"/>
      <c r="C21" s="27"/>
      <c r="D21" s="27"/>
      <c r="E21" s="27"/>
      <c r="F21" s="27"/>
      <c r="G21" s="27"/>
      <c r="H21" s="27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2:8" ht="11.25">
      <c r="B37" s="1"/>
      <c r="C37" s="1"/>
      <c r="D37" s="1"/>
      <c r="E37" s="1"/>
      <c r="F37" s="1"/>
      <c r="G37" s="1"/>
      <c r="H37" s="1"/>
    </row>
    <row r="38" spans="2:8" ht="11.25">
      <c r="B38" s="1"/>
      <c r="C38" s="1"/>
      <c r="D38" s="1"/>
      <c r="E38" s="1"/>
      <c r="F38" s="1"/>
      <c r="G38" s="1"/>
      <c r="H38" s="1"/>
    </row>
    <row r="39" spans="2:8" ht="11.25">
      <c r="B39" s="1"/>
      <c r="C39" s="1"/>
      <c r="D39" s="1"/>
      <c r="E39" s="1"/>
      <c r="F39" s="1"/>
      <c r="G39" s="1"/>
      <c r="H39" s="1"/>
    </row>
    <row r="40" spans="2:8" ht="11.25">
      <c r="B40" s="1"/>
      <c r="C40" s="1"/>
      <c r="D40" s="1"/>
      <c r="E40" s="1"/>
      <c r="F40" s="1"/>
      <c r="G40" s="1"/>
      <c r="H40" s="1"/>
    </row>
    <row r="41" spans="3:8" ht="11.25">
      <c r="C41" s="1"/>
      <c r="D41" s="1"/>
      <c r="E41" s="1"/>
      <c r="F41" s="1"/>
      <c r="G41" s="1"/>
      <c r="H41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29</v>
      </c>
    </row>
    <row r="2" spans="1:9" s="20" customFormat="1" ht="12.75">
      <c r="A2" s="19"/>
      <c r="B2" s="19"/>
      <c r="C2" s="19"/>
      <c r="D2" s="19"/>
      <c r="E2" s="19"/>
      <c r="I2" s="21" t="s">
        <v>9</v>
      </c>
    </row>
    <row r="3" spans="1:9" s="20" customFormat="1" ht="12.75">
      <c r="A3" s="19"/>
      <c r="B3" s="19"/>
      <c r="C3" s="19"/>
      <c r="D3" s="19"/>
      <c r="E3" s="19"/>
      <c r="I3" s="21" t="s">
        <v>10</v>
      </c>
    </row>
    <row r="4" spans="1:9" s="20" customFormat="1" ht="12.75">
      <c r="A4" s="19"/>
      <c r="B4" s="19"/>
      <c r="C4" s="19"/>
      <c r="D4" s="19"/>
      <c r="E4" s="19"/>
      <c r="I4" s="21" t="s">
        <v>33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20" customFormat="1" ht="14.25" customHeight="1">
      <c r="A7" s="24"/>
      <c r="B7" s="24"/>
      <c r="C7" s="24"/>
      <c r="D7" s="24"/>
      <c r="E7" s="24"/>
      <c r="F7" s="24"/>
      <c r="G7" s="24"/>
      <c r="H7" s="24"/>
      <c r="I7" s="30"/>
      <c r="J7" s="30"/>
      <c r="K7" s="30"/>
    </row>
    <row r="8" spans="1:11" s="8" customFormat="1" ht="56.25">
      <c r="A8" s="3" t="s">
        <v>0</v>
      </c>
      <c r="B8" s="4" t="s">
        <v>18</v>
      </c>
      <c r="C8" s="3" t="s">
        <v>1</v>
      </c>
      <c r="D8" s="4" t="s">
        <v>19</v>
      </c>
      <c r="E8" s="4" t="s">
        <v>20</v>
      </c>
      <c r="F8" s="5" t="s">
        <v>21</v>
      </c>
      <c r="G8" s="6" t="s">
        <v>8</v>
      </c>
      <c r="H8" s="4" t="s">
        <v>22</v>
      </c>
      <c r="I8" s="3" t="s">
        <v>34</v>
      </c>
      <c r="J8" s="3" t="s">
        <v>35</v>
      </c>
      <c r="K8" s="3" t="s">
        <v>38</v>
      </c>
    </row>
    <row r="9" spans="1:11" s="15" customFormat="1" ht="22.5" customHeight="1">
      <c r="A9" s="7">
        <v>1</v>
      </c>
      <c r="B9" s="7" t="s">
        <v>3</v>
      </c>
      <c r="C9" s="7">
        <v>30</v>
      </c>
      <c r="D9" s="7">
        <v>2.64</v>
      </c>
      <c r="E9" s="7">
        <v>3682.1</v>
      </c>
      <c r="F9" s="9">
        <f>D9*E9*12</f>
        <v>116648.92800000001</v>
      </c>
      <c r="G9" s="10" t="s">
        <v>6</v>
      </c>
      <c r="H9" s="11">
        <f>2*38*130</f>
        <v>9880</v>
      </c>
      <c r="I9" s="7" t="s">
        <v>36</v>
      </c>
      <c r="J9" s="29">
        <f>H9/K9</f>
        <v>76</v>
      </c>
      <c r="K9" s="25">
        <v>130</v>
      </c>
    </row>
    <row r="10" spans="1:11" s="15" customFormat="1" ht="26.25" customHeight="1">
      <c r="A10" s="7"/>
      <c r="B10" s="7"/>
      <c r="C10" s="7"/>
      <c r="D10" s="7"/>
      <c r="E10" s="7"/>
      <c r="F10" s="9"/>
      <c r="G10" s="10" t="s">
        <v>31</v>
      </c>
      <c r="H10" s="11">
        <f>46200/2</f>
        <v>23100</v>
      </c>
      <c r="I10" s="7" t="s">
        <v>40</v>
      </c>
      <c r="J10" s="7">
        <v>1</v>
      </c>
      <c r="K10" s="29">
        <f>H10/J10</f>
        <v>23100</v>
      </c>
    </row>
    <row r="11" spans="1:11" s="15" customFormat="1" ht="22.5" customHeight="1">
      <c r="A11" s="7"/>
      <c r="B11" s="7"/>
      <c r="C11" s="7"/>
      <c r="D11" s="7"/>
      <c r="E11" s="7"/>
      <c r="F11" s="9"/>
      <c r="G11" s="10" t="s">
        <v>17</v>
      </c>
      <c r="H11" s="11">
        <v>50000</v>
      </c>
      <c r="I11" s="7" t="s">
        <v>41</v>
      </c>
      <c r="J11" s="29">
        <f>H11/K11</f>
        <v>393.7007874015748</v>
      </c>
      <c r="K11" s="7">
        <v>127</v>
      </c>
    </row>
    <row r="12" spans="1:11" s="15" customFormat="1" ht="22.5" customHeight="1">
      <c r="A12" s="7"/>
      <c r="B12" s="7"/>
      <c r="C12" s="7"/>
      <c r="D12" s="7"/>
      <c r="E12" s="7"/>
      <c r="F12" s="9"/>
      <c r="G12" s="10" t="s">
        <v>28</v>
      </c>
      <c r="H12" s="11">
        <f>35000-1331.07</f>
        <v>33668.93</v>
      </c>
      <c r="I12" s="7" t="s">
        <v>41</v>
      </c>
      <c r="J12" s="29">
        <f>H12/K12</f>
        <v>59.172108963093144</v>
      </c>
      <c r="K12" s="7">
        <v>569</v>
      </c>
    </row>
    <row r="13" spans="1:11" s="8" customFormat="1" ht="21.75" customHeight="1">
      <c r="A13" s="12"/>
      <c r="B13" s="12" t="s">
        <v>7</v>
      </c>
      <c r="C13" s="12"/>
      <c r="D13" s="12"/>
      <c r="E13" s="12"/>
      <c r="F13" s="13"/>
      <c r="G13" s="22"/>
      <c r="H13" s="16">
        <f>SUM(H9:H12)</f>
        <v>116648.93</v>
      </c>
      <c r="I13" s="22"/>
      <c r="J13" s="22"/>
      <c r="K13" s="22"/>
    </row>
    <row r="14" spans="2:8" s="26" customFormat="1" ht="11.25">
      <c r="B14" s="27"/>
      <c r="C14" s="27"/>
      <c r="D14" s="27"/>
      <c r="E14" s="27"/>
      <c r="F14" s="27"/>
      <c r="G14" s="27"/>
      <c r="H14" s="27"/>
    </row>
    <row r="15" spans="2:8" s="26" customFormat="1" ht="11.25">
      <c r="B15" s="27"/>
      <c r="C15" s="27"/>
      <c r="D15" s="27"/>
      <c r="E15" s="27"/>
      <c r="F15" s="27"/>
      <c r="G15" s="27"/>
      <c r="H15" s="27"/>
    </row>
    <row r="16" spans="2:8" s="26" customFormat="1" ht="11.25">
      <c r="B16" s="27"/>
      <c r="C16" s="27"/>
      <c r="D16" s="27"/>
      <c r="E16" s="27"/>
      <c r="F16" s="27"/>
      <c r="G16" s="27"/>
      <c r="H16" s="27"/>
    </row>
    <row r="17" spans="2:8" s="26" customFormat="1" ht="11.25">
      <c r="B17" s="27"/>
      <c r="C17" s="27"/>
      <c r="D17" s="27"/>
      <c r="E17" s="27"/>
      <c r="F17" s="27"/>
      <c r="G17" s="27"/>
      <c r="H17" s="27"/>
    </row>
    <row r="18" spans="2:8" s="26" customFormat="1" ht="11.25">
      <c r="B18" s="27"/>
      <c r="C18" s="27"/>
      <c r="D18" s="27"/>
      <c r="E18" s="27"/>
      <c r="F18" s="27"/>
      <c r="G18" s="27"/>
      <c r="H18" s="27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2:8" ht="11.25">
      <c r="B37" s="1"/>
      <c r="C37" s="1"/>
      <c r="D37" s="1"/>
      <c r="E37" s="1"/>
      <c r="F37" s="1"/>
      <c r="G37" s="1"/>
      <c r="H37" s="1"/>
    </row>
    <row r="38" spans="3:8" ht="11.25">
      <c r="C38" s="1"/>
      <c r="D38" s="1"/>
      <c r="E38" s="1"/>
      <c r="F38" s="1"/>
      <c r="G38" s="1"/>
      <c r="H38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29</v>
      </c>
    </row>
    <row r="2" spans="1:9" s="20" customFormat="1" ht="12.75">
      <c r="A2" s="19"/>
      <c r="B2" s="19"/>
      <c r="C2" s="19"/>
      <c r="D2" s="19"/>
      <c r="E2" s="19"/>
      <c r="I2" s="21" t="s">
        <v>9</v>
      </c>
    </row>
    <row r="3" spans="1:9" s="20" customFormat="1" ht="12.75">
      <c r="A3" s="19"/>
      <c r="B3" s="19"/>
      <c r="C3" s="19"/>
      <c r="D3" s="19"/>
      <c r="E3" s="19"/>
      <c r="I3" s="21" t="s">
        <v>10</v>
      </c>
    </row>
    <row r="4" spans="1:9" s="20" customFormat="1" ht="12.75">
      <c r="A4" s="19"/>
      <c r="B4" s="19"/>
      <c r="C4" s="19"/>
      <c r="D4" s="19"/>
      <c r="E4" s="19"/>
      <c r="I4" s="21" t="s">
        <v>33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20" customFormat="1" ht="14.25" customHeight="1">
      <c r="A7" s="24"/>
      <c r="B7" s="24"/>
      <c r="C7" s="24"/>
      <c r="D7" s="24"/>
      <c r="E7" s="24"/>
      <c r="F7" s="24"/>
      <c r="G7" s="24"/>
      <c r="H7" s="24"/>
      <c r="I7" s="30"/>
      <c r="J7" s="30"/>
      <c r="K7" s="30"/>
    </row>
    <row r="8" spans="1:11" s="8" customFormat="1" ht="56.25">
      <c r="A8" s="3" t="s">
        <v>0</v>
      </c>
      <c r="B8" s="4" t="s">
        <v>18</v>
      </c>
      <c r="C8" s="3" t="s">
        <v>1</v>
      </c>
      <c r="D8" s="4" t="s">
        <v>19</v>
      </c>
      <c r="E8" s="4" t="s">
        <v>20</v>
      </c>
      <c r="F8" s="5" t="s">
        <v>21</v>
      </c>
      <c r="G8" s="6" t="s">
        <v>8</v>
      </c>
      <c r="H8" s="4" t="s">
        <v>22</v>
      </c>
      <c r="I8" s="3" t="s">
        <v>34</v>
      </c>
      <c r="J8" s="3" t="s">
        <v>35</v>
      </c>
      <c r="K8" s="3" t="s">
        <v>38</v>
      </c>
    </row>
    <row r="9" spans="1:11" s="15" customFormat="1" ht="21.75" customHeight="1">
      <c r="A9" s="7">
        <v>1</v>
      </c>
      <c r="B9" s="7" t="s">
        <v>3</v>
      </c>
      <c r="C9" s="17" t="s">
        <v>5</v>
      </c>
      <c r="D9" s="7">
        <v>2.64</v>
      </c>
      <c r="E9" s="7">
        <v>3676.1</v>
      </c>
      <c r="F9" s="9">
        <f>D9*E9*12</f>
        <v>116458.848</v>
      </c>
      <c r="G9" s="10" t="s">
        <v>6</v>
      </c>
      <c r="H9" s="11">
        <f>2*38*130</f>
        <v>9880</v>
      </c>
      <c r="I9" s="7" t="s">
        <v>36</v>
      </c>
      <c r="J9" s="29">
        <f>H9/K9</f>
        <v>76</v>
      </c>
      <c r="K9" s="25">
        <v>130</v>
      </c>
    </row>
    <row r="10" spans="1:11" s="15" customFormat="1" ht="26.25" customHeight="1">
      <c r="A10" s="7"/>
      <c r="B10" s="7"/>
      <c r="C10" s="7"/>
      <c r="D10" s="7"/>
      <c r="E10" s="7"/>
      <c r="F10" s="9"/>
      <c r="G10" s="10" t="s">
        <v>31</v>
      </c>
      <c r="H10" s="11">
        <f>46200/2</f>
        <v>23100</v>
      </c>
      <c r="I10" s="7" t="s">
        <v>40</v>
      </c>
      <c r="J10" s="7">
        <v>1</v>
      </c>
      <c r="K10" s="29">
        <f>H10/J10</f>
        <v>23100</v>
      </c>
    </row>
    <row r="11" spans="1:11" s="15" customFormat="1" ht="21.75" customHeight="1">
      <c r="A11" s="7"/>
      <c r="B11" s="7"/>
      <c r="C11" s="17"/>
      <c r="D11" s="7"/>
      <c r="E11" s="7"/>
      <c r="F11" s="9"/>
      <c r="G11" s="10" t="s">
        <v>17</v>
      </c>
      <c r="H11" s="11">
        <v>50000</v>
      </c>
      <c r="I11" s="7" t="s">
        <v>41</v>
      </c>
      <c r="J11" s="29">
        <f>H11/K11</f>
        <v>393.7007874015748</v>
      </c>
      <c r="K11" s="7">
        <v>127</v>
      </c>
    </row>
    <row r="12" spans="1:11" s="15" customFormat="1" ht="21.75" customHeight="1">
      <c r="A12" s="7"/>
      <c r="B12" s="7"/>
      <c r="C12" s="17"/>
      <c r="D12" s="7"/>
      <c r="E12" s="7"/>
      <c r="F12" s="9"/>
      <c r="G12" s="10" t="s">
        <v>28</v>
      </c>
      <c r="H12" s="11">
        <f>35000-1331.07-190.08</f>
        <v>33478.85</v>
      </c>
      <c r="I12" s="7" t="s">
        <v>41</v>
      </c>
      <c r="J12" s="29">
        <f>H12/K12</f>
        <v>58.83804920913884</v>
      </c>
      <c r="K12" s="7">
        <v>569</v>
      </c>
    </row>
    <row r="13" spans="1:11" s="8" customFormat="1" ht="26.25" customHeight="1">
      <c r="A13" s="12"/>
      <c r="B13" s="12" t="s">
        <v>7</v>
      </c>
      <c r="C13" s="18"/>
      <c r="D13" s="12"/>
      <c r="E13" s="12"/>
      <c r="F13" s="13"/>
      <c r="G13" s="22"/>
      <c r="H13" s="14">
        <f>SUM(H9:H12)</f>
        <v>116458.85</v>
      </c>
      <c r="I13" s="22"/>
      <c r="J13" s="22"/>
      <c r="K13" s="22"/>
    </row>
    <row r="14" spans="2:8" s="26" customFormat="1" ht="11.25">
      <c r="B14" s="27"/>
      <c r="C14" s="27"/>
      <c r="D14" s="27"/>
      <c r="E14" s="27"/>
      <c r="F14" s="27"/>
      <c r="G14" s="27"/>
      <c r="H14" s="27"/>
    </row>
    <row r="15" spans="2:8" s="26" customFormat="1" ht="11.25">
      <c r="B15" s="27"/>
      <c r="C15" s="27"/>
      <c r="D15" s="27"/>
      <c r="E15" s="27"/>
      <c r="F15" s="27"/>
      <c r="G15" s="27"/>
      <c r="H15" s="27"/>
    </row>
    <row r="16" spans="2:8" s="26" customFormat="1" ht="11.25">
      <c r="B16" s="27"/>
      <c r="C16" s="27"/>
      <c r="D16" s="27"/>
      <c r="E16" s="27"/>
      <c r="F16" s="27"/>
      <c r="G16" s="27"/>
      <c r="H16" s="27"/>
    </row>
    <row r="17" spans="2:8" s="26" customFormat="1" ht="11.25">
      <c r="B17" s="27"/>
      <c r="C17" s="27"/>
      <c r="D17" s="27"/>
      <c r="E17" s="27"/>
      <c r="F17" s="27"/>
      <c r="G17" s="27"/>
      <c r="H17" s="27"/>
    </row>
    <row r="18" spans="2:8" s="26" customFormat="1" ht="11.25">
      <c r="B18" s="27"/>
      <c r="C18" s="27"/>
      <c r="D18" s="27"/>
      <c r="E18" s="27"/>
      <c r="F18" s="27"/>
      <c r="G18" s="27"/>
      <c r="H18" s="27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3:8" ht="11.25">
      <c r="C37" s="1"/>
      <c r="D37" s="1"/>
      <c r="E37" s="1"/>
      <c r="F37" s="1"/>
      <c r="G37" s="1"/>
      <c r="H37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29</v>
      </c>
    </row>
    <row r="2" spans="1:9" s="20" customFormat="1" ht="12.75">
      <c r="A2" s="19"/>
      <c r="B2" s="19"/>
      <c r="C2" s="19"/>
      <c r="D2" s="19"/>
      <c r="E2" s="19"/>
      <c r="I2" s="21" t="s">
        <v>9</v>
      </c>
    </row>
    <row r="3" spans="1:9" s="20" customFormat="1" ht="12.75">
      <c r="A3" s="19"/>
      <c r="B3" s="19"/>
      <c r="C3" s="19"/>
      <c r="D3" s="19"/>
      <c r="E3" s="19"/>
      <c r="I3" s="21" t="s">
        <v>10</v>
      </c>
    </row>
    <row r="4" spans="1:9" s="20" customFormat="1" ht="12.75">
      <c r="A4" s="19"/>
      <c r="B4" s="19"/>
      <c r="C4" s="19"/>
      <c r="D4" s="19"/>
      <c r="E4" s="19"/>
      <c r="I4" s="21" t="s">
        <v>33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20" customFormat="1" ht="14.25" customHeight="1">
      <c r="A7" s="24"/>
      <c r="B7" s="24"/>
      <c r="C7" s="24"/>
      <c r="D7" s="24"/>
      <c r="E7" s="24"/>
      <c r="F7" s="24"/>
      <c r="G7" s="24"/>
      <c r="H7" s="24"/>
      <c r="I7" s="30"/>
      <c r="J7" s="30"/>
      <c r="K7" s="30"/>
    </row>
    <row r="8" spans="1:11" s="8" customFormat="1" ht="56.25">
      <c r="A8" s="3" t="s">
        <v>0</v>
      </c>
      <c r="B8" s="4" t="s">
        <v>18</v>
      </c>
      <c r="C8" s="3" t="s">
        <v>1</v>
      </c>
      <c r="D8" s="4" t="s">
        <v>19</v>
      </c>
      <c r="E8" s="4" t="s">
        <v>20</v>
      </c>
      <c r="F8" s="5" t="s">
        <v>21</v>
      </c>
      <c r="G8" s="6" t="s">
        <v>8</v>
      </c>
      <c r="H8" s="4" t="s">
        <v>22</v>
      </c>
      <c r="I8" s="3" t="s">
        <v>34</v>
      </c>
      <c r="J8" s="3" t="s">
        <v>35</v>
      </c>
      <c r="K8" s="3" t="s">
        <v>38</v>
      </c>
    </row>
    <row r="9" spans="1:11" s="15" customFormat="1" ht="20.25" customHeight="1">
      <c r="A9" s="7">
        <v>1</v>
      </c>
      <c r="B9" s="7" t="s">
        <v>3</v>
      </c>
      <c r="C9" s="7">
        <v>36</v>
      </c>
      <c r="D9" s="7">
        <v>2.64</v>
      </c>
      <c r="E9" s="7">
        <v>14944.7</v>
      </c>
      <c r="F9" s="9">
        <f>D9*E9*12</f>
        <v>473448.096</v>
      </c>
      <c r="G9" s="10" t="s">
        <v>6</v>
      </c>
      <c r="H9" s="28">
        <v>29900</v>
      </c>
      <c r="I9" s="7" t="s">
        <v>36</v>
      </c>
      <c r="J9" s="29">
        <f>H9/K9</f>
        <v>230</v>
      </c>
      <c r="K9" s="25">
        <v>130</v>
      </c>
    </row>
    <row r="10" spans="1:11" s="15" customFormat="1" ht="22.5">
      <c r="A10" s="7"/>
      <c r="B10" s="7"/>
      <c r="C10" s="7"/>
      <c r="D10" s="7"/>
      <c r="E10" s="7"/>
      <c r="F10" s="9"/>
      <c r="G10" s="10" t="s">
        <v>13</v>
      </c>
      <c r="H10" s="29">
        <v>15000</v>
      </c>
      <c r="I10" s="7" t="s">
        <v>39</v>
      </c>
      <c r="J10" s="7">
        <v>1</v>
      </c>
      <c r="K10" s="29">
        <f>H10/J10</f>
        <v>15000</v>
      </c>
    </row>
    <row r="11" spans="1:11" s="15" customFormat="1" ht="26.25" customHeight="1">
      <c r="A11" s="7"/>
      <c r="B11" s="7"/>
      <c r="C11" s="7"/>
      <c r="D11" s="7"/>
      <c r="E11" s="7"/>
      <c r="F11" s="9"/>
      <c r="G11" s="10" t="s">
        <v>14</v>
      </c>
      <c r="H11" s="11">
        <v>175794.11</v>
      </c>
      <c r="I11" s="7" t="s">
        <v>40</v>
      </c>
      <c r="J11" s="7">
        <v>7</v>
      </c>
      <c r="K11" s="29">
        <f>H11/J11</f>
        <v>25113.444285714282</v>
      </c>
    </row>
    <row r="12" spans="1:11" s="15" customFormat="1" ht="26.25" customHeight="1">
      <c r="A12" s="7"/>
      <c r="B12" s="7"/>
      <c r="C12" s="7"/>
      <c r="D12" s="7"/>
      <c r="E12" s="7"/>
      <c r="F12" s="9"/>
      <c r="G12" s="10" t="s">
        <v>31</v>
      </c>
      <c r="H12" s="11">
        <v>46200</v>
      </c>
      <c r="I12" s="7" t="s">
        <v>39</v>
      </c>
      <c r="J12" s="7">
        <v>1</v>
      </c>
      <c r="K12" s="29">
        <f>H12/J12</f>
        <v>46200</v>
      </c>
    </row>
    <row r="13" spans="1:11" s="15" customFormat="1" ht="27" customHeight="1">
      <c r="A13" s="7"/>
      <c r="B13" s="7"/>
      <c r="C13" s="7"/>
      <c r="D13" s="7"/>
      <c r="E13" s="7"/>
      <c r="F13" s="9"/>
      <c r="G13" s="10" t="s">
        <v>11</v>
      </c>
      <c r="H13" s="11">
        <v>20000</v>
      </c>
      <c r="I13" s="7" t="s">
        <v>36</v>
      </c>
      <c r="J13" s="29">
        <f>H13/K13</f>
        <v>41.06776180698152</v>
      </c>
      <c r="K13" s="29">
        <v>487</v>
      </c>
    </row>
    <row r="14" spans="1:11" s="15" customFormat="1" ht="27" customHeight="1">
      <c r="A14" s="7"/>
      <c r="B14" s="7"/>
      <c r="C14" s="7"/>
      <c r="D14" s="7"/>
      <c r="E14" s="7"/>
      <c r="F14" s="9"/>
      <c r="G14" s="10" t="s">
        <v>16</v>
      </c>
      <c r="H14" s="11">
        <v>73121.69</v>
      </c>
      <c r="I14" s="7" t="s">
        <v>36</v>
      </c>
      <c r="J14" s="7">
        <v>64</v>
      </c>
      <c r="K14" s="29">
        <f>H14/J14</f>
        <v>1142.52640625</v>
      </c>
    </row>
    <row r="15" spans="1:11" s="15" customFormat="1" ht="28.5" customHeight="1">
      <c r="A15" s="7"/>
      <c r="B15" s="7"/>
      <c r="C15" s="7"/>
      <c r="D15" s="7"/>
      <c r="E15" s="7"/>
      <c r="F15" s="9"/>
      <c r="G15" s="10" t="s">
        <v>23</v>
      </c>
      <c r="H15" s="11">
        <f>90000-6567.7</f>
        <v>83432.3</v>
      </c>
      <c r="I15" s="7" t="s">
        <v>41</v>
      </c>
      <c r="J15" s="29">
        <f>H15/K15</f>
        <v>85.87103746397695</v>
      </c>
      <c r="K15" s="7">
        <v>971.6</v>
      </c>
    </row>
    <row r="16" spans="1:11" s="15" customFormat="1" ht="27" customHeight="1">
      <c r="A16" s="7"/>
      <c r="B16" s="7"/>
      <c r="C16" s="7"/>
      <c r="D16" s="7"/>
      <c r="E16" s="7"/>
      <c r="F16" s="9"/>
      <c r="G16" s="10" t="s">
        <v>25</v>
      </c>
      <c r="H16" s="11">
        <v>30000</v>
      </c>
      <c r="I16" s="7" t="s">
        <v>41</v>
      </c>
      <c r="J16" s="29">
        <f>H16/K16</f>
        <v>52.72407732864675</v>
      </c>
      <c r="K16" s="7">
        <v>569</v>
      </c>
    </row>
    <row r="17" spans="1:11" s="8" customFormat="1" ht="29.25" customHeight="1">
      <c r="A17" s="12"/>
      <c r="B17" s="12" t="s">
        <v>7</v>
      </c>
      <c r="C17" s="12"/>
      <c r="D17" s="12"/>
      <c r="E17" s="12"/>
      <c r="F17" s="12"/>
      <c r="G17" s="22"/>
      <c r="H17" s="16">
        <f>SUM(H9:H16)</f>
        <v>473448.1</v>
      </c>
      <c r="I17" s="22"/>
      <c r="J17" s="22"/>
      <c r="K17" s="22"/>
    </row>
    <row r="18" spans="2:8" s="26" customFormat="1" ht="11.25">
      <c r="B18" s="27"/>
      <c r="C18" s="27"/>
      <c r="D18" s="27"/>
      <c r="E18" s="27"/>
      <c r="F18" s="27"/>
      <c r="G18" s="27"/>
      <c r="H18" s="27"/>
    </row>
    <row r="19" spans="2:8" s="26" customFormat="1" ht="11.25">
      <c r="B19" s="27"/>
      <c r="C19" s="27"/>
      <c r="D19" s="27"/>
      <c r="E19" s="27"/>
      <c r="F19" s="27"/>
      <c r="G19" s="27"/>
      <c r="H19" s="27"/>
    </row>
    <row r="20" spans="2:8" s="26" customFormat="1" ht="11.25">
      <c r="B20" s="27"/>
      <c r="C20" s="27"/>
      <c r="D20" s="27"/>
      <c r="E20" s="27"/>
      <c r="F20" s="27"/>
      <c r="G20" s="27"/>
      <c r="H20" s="27"/>
    </row>
    <row r="21" spans="2:8" s="26" customFormat="1" ht="11.25">
      <c r="B21" s="27"/>
      <c r="C21" s="27"/>
      <c r="D21" s="27"/>
      <c r="E21" s="27"/>
      <c r="F21" s="27"/>
      <c r="G21" s="27"/>
      <c r="H21" s="27"/>
    </row>
    <row r="22" spans="2:8" s="26" customFormat="1" ht="11.25">
      <c r="B22" s="27"/>
      <c r="C22" s="27"/>
      <c r="D22" s="27"/>
      <c r="E22" s="27"/>
      <c r="F22" s="27"/>
      <c r="G22" s="27"/>
      <c r="H22" s="27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2:8" ht="11.25">
      <c r="B37" s="1"/>
      <c r="C37" s="1"/>
      <c r="D37" s="1"/>
      <c r="E37" s="1"/>
      <c r="F37" s="1"/>
      <c r="G37" s="1"/>
      <c r="H37" s="1"/>
    </row>
    <row r="38" spans="3:8" ht="11.25">
      <c r="C38" s="1"/>
      <c r="D38" s="1"/>
      <c r="E38" s="1"/>
      <c r="F38" s="1"/>
      <c r="G38" s="1"/>
      <c r="H38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ППО</dc:creator>
  <cp:keywords/>
  <dc:description/>
  <cp:lastModifiedBy>Admin</cp:lastModifiedBy>
  <cp:lastPrinted>2011-02-22T05:35:26Z</cp:lastPrinted>
  <dcterms:created xsi:type="dcterms:W3CDTF">2009-02-11T05:54:47Z</dcterms:created>
  <dcterms:modified xsi:type="dcterms:W3CDTF">2011-02-24T06:56:15Z</dcterms:modified>
  <cp:category/>
  <cp:version/>
  <cp:contentType/>
  <cp:contentStatus/>
</cp:coreProperties>
</file>