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6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<sst xmlns="http://schemas.openxmlformats.org/spreadsheetml/2006/main" count="111" uniqueCount="87">
  <si>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</si>
  <si>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</si>
  <si>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</si>
  <si>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</si>
  <si>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</si>
  <si>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</si>
  <si>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</si>
  <si>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</si>
  <si>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</si>
  <si>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</si>
  <si>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</si>
  <si>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</si>
  <si>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</si>
  <si>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</si>
  <si>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</si>
  <si>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</si>
  <si>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</si>
  <si>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</si>
  <si>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</si>
  <si>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36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</si>
  <si>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>дома №</t>
    </r>
    <r>
      <rPr>
        <b/>
        <sz val="10"/>
        <rFont val="Arial Cyr"/>
        <family val="0"/>
      </rPr>
      <t xml:space="preserve"> 36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</si>
  <si>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</si>
  <si>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</si>
  <si>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</si>
  <si>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</si>
  <si>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</si>
  <si>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</si>
  <si>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</si>
  <si>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</si>
  <si>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</si>
  <si>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</si>
  <si>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</si>
  <si>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</si>
  <si>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</si>
  <si>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</si>
  <si>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</si>
  <si>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</si>
  <si>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</si>
  <si>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</si>
  <si>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</si>
  <si>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36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</si>
  <si>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</si>
  <si>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</si>
  <si>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</si>
  <si>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</si>
  <si>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</si>
  <si>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>ГОССМЭП МВД России (светофор)</t>
  </si>
  <si>
    <t>ИП Карпова А.К. (обувной киоск -18,4 кв.м.)</t>
  </si>
  <si>
    <t>по сч.</t>
  </si>
  <si>
    <t>за 2010 год</t>
  </si>
  <si>
    <t>сварочный аппарат</t>
  </si>
  <si>
    <t>освещение подвала</t>
  </si>
  <si>
    <t>ОАО "ВолгаТелеком"</t>
  </si>
  <si>
    <t>декабрь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</si>
  <si>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</si>
  <si>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</si>
  <si>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</si>
  <si>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</si>
  <si>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</si>
  <si>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</si>
  <si>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</si>
  <si>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</si>
  <si>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</si>
  <si>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</si>
  <si>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</si>
  <si>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</si>
  <si>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</si>
  <si>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</si>
  <si>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</si>
  <si>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</si>
  <si>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</si>
  <si>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</si>
  <si>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</si>
  <si>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</si>
  <si>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</si>
  <si>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</si>
  <si>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</si>
  <si>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</si>
  <si>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</si>
  <si>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</si>
  <si>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</si>
  <si>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</si>
  <si>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</si>
  <si>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</si>
  <si>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</si>
  <si>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</si>
  <si>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Расчет коэффициента распределения в доме № 36 пр. Тракторостроителей за январь-декабрь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</si>
</sst>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24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2" fontId="3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34">
      <selection activeCell="I69" sqref="I69"/>
    </sheetView>
  </sheetViews>
  <sheetFormatPr defaultColWidth="9.00390625" defaultRowHeight="12.75"/>
  <cols>
    <col min="2" max="2" width="14.125" style="0" customWidth="1"/>
    <col min="3" max="3" width="13.25390625" style="0" customWidth="1"/>
    <col min="4" max="4" width="13.00390625" style="0" customWidth="1"/>
    <col min="5" max="5" width="13.875" style="0" customWidth="1"/>
    <col min="6" max="6" width="14.625" style="0" customWidth="1"/>
  </cols>
  <sheetData>
    <row r="1" spans="1:6" s="1" customFormat="1" ht="15">
      <c r="A1" s="49" t="s">
        <v>0</v>
      </c>
      <c r="B1" s="49"/>
      <c r="C1" s="49"/>
      <c r="D1" s="49"/>
      <c r="E1" s="49"/>
      <c r="F1" s="49"/>
    </row>
    <row r="2" spans="1:6" ht="15.75">
      <c r="A2" s="64" t="s">
        <v>19</v>
      </c>
      <c r="B2" s="64"/>
      <c r="C2" s="64"/>
      <c r="D2" s="64"/>
      <c r="E2" s="64"/>
      <c r="F2" s="64"/>
    </row>
    <row r="3" spans="1:6" s="1" customFormat="1" ht="15">
      <c r="A3" s="49" t="s">
        <v>49</v>
      </c>
      <c r="B3" s="49"/>
      <c r="C3" s="49"/>
      <c r="D3" s="49"/>
      <c r="E3" s="49"/>
      <c r="F3" s="49"/>
    </row>
    <row r="4" spans="1:6" s="1" customFormat="1" ht="15">
      <c r="A4" s="2"/>
      <c r="B4" s="2"/>
      <c r="C4" s="2"/>
      <c r="D4" s="2"/>
      <c r="E4" s="2"/>
      <c r="F4" s="2"/>
    </row>
    <row r="5" ht="12.75">
      <c r="A5" s="18" t="s">
        <v>21</v>
      </c>
    </row>
    <row r="6" spans="1:6" ht="12.75">
      <c r="A6" s="65" t="s">
        <v>1</v>
      </c>
      <c r="B6" s="66"/>
      <c r="C6" s="66"/>
      <c r="D6" s="66"/>
      <c r="E6" s="66"/>
      <c r="F6" s="66"/>
    </row>
    <row r="7" spans="1:6" ht="12.75">
      <c r="A7" s="53" t="s">
        <v>20</v>
      </c>
      <c r="B7" s="54"/>
      <c r="C7" s="54"/>
      <c r="D7" s="54"/>
      <c r="E7" s="54"/>
      <c r="F7" s="54"/>
    </row>
    <row r="8" spans="1:6" ht="15.75">
      <c r="A8" s="14"/>
      <c r="B8" s="27"/>
      <c r="C8" s="28"/>
      <c r="D8" s="28" t="s">
        <v>53</v>
      </c>
      <c r="E8" s="28"/>
      <c r="F8" s="29"/>
    </row>
    <row r="9" spans="1:6" ht="12.75">
      <c r="A9" s="11" t="s">
        <v>2</v>
      </c>
      <c r="B9" s="15" t="s">
        <v>3</v>
      </c>
      <c r="C9" s="10" t="s">
        <v>7</v>
      </c>
      <c r="D9" s="15" t="s">
        <v>10</v>
      </c>
      <c r="E9" s="15" t="s">
        <v>12</v>
      </c>
      <c r="F9" s="15" t="s">
        <v>14</v>
      </c>
    </row>
    <row r="10" spans="1:6" ht="12.75">
      <c r="A10" s="12"/>
      <c r="B10" s="12" t="s">
        <v>4</v>
      </c>
      <c r="C10" s="11" t="s">
        <v>8</v>
      </c>
      <c r="D10" s="11" t="s">
        <v>11</v>
      </c>
      <c r="E10" s="11" t="s">
        <v>13</v>
      </c>
      <c r="F10" s="11" t="s">
        <v>15</v>
      </c>
    </row>
    <row r="11" spans="1:6" ht="12.75">
      <c r="A11" s="12"/>
      <c r="B11" s="12" t="s">
        <v>5</v>
      </c>
      <c r="C11" s="11" t="s">
        <v>9</v>
      </c>
      <c r="D11" s="11" t="s">
        <v>9</v>
      </c>
      <c r="E11" s="12"/>
      <c r="F11" s="11" t="s">
        <v>16</v>
      </c>
    </row>
    <row r="12" spans="1:6" ht="12.75">
      <c r="A12" s="13"/>
      <c r="B12" s="13" t="s">
        <v>6</v>
      </c>
      <c r="C12" s="13"/>
      <c r="D12" s="13"/>
      <c r="E12" s="13"/>
      <c r="F12" s="16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7200199465</v>
      </c>
      <c r="C14">
        <v>2416</v>
      </c>
      <c r="D14">
        <v>2557</v>
      </c>
      <c r="E14">
        <v>40</v>
      </c>
      <c r="F14">
        <f aca="true" t="shared" si="0" ref="F14:F19">(D14-C14)*E14</f>
        <v>5640</v>
      </c>
    </row>
    <row r="15" spans="1:6" ht="12.75">
      <c r="A15" t="s">
        <v>43</v>
      </c>
      <c r="B15">
        <v>720218830</v>
      </c>
      <c r="C15">
        <v>3901</v>
      </c>
      <c r="D15">
        <v>4122</v>
      </c>
      <c r="E15">
        <v>1</v>
      </c>
      <c r="F15">
        <f t="shared" si="0"/>
        <v>221</v>
      </c>
    </row>
    <row r="16" spans="1:6" ht="12.75">
      <c r="A16" t="s">
        <v>42</v>
      </c>
      <c r="B16">
        <v>7200199524</v>
      </c>
      <c r="C16">
        <v>7800</v>
      </c>
      <c r="D16">
        <v>8292</v>
      </c>
      <c r="E16">
        <v>40</v>
      </c>
      <c r="F16">
        <f t="shared" si="0"/>
        <v>19680</v>
      </c>
    </row>
    <row r="17" spans="1:6" ht="12.75">
      <c r="A17" t="s">
        <v>42</v>
      </c>
      <c r="B17">
        <v>7200219023</v>
      </c>
      <c r="C17">
        <v>14576</v>
      </c>
      <c r="D17">
        <v>15319</v>
      </c>
      <c r="E17">
        <v>1</v>
      </c>
      <c r="F17">
        <f t="shared" si="0"/>
        <v>743</v>
      </c>
    </row>
    <row r="18" spans="1:6" ht="12.75">
      <c r="A18" t="s">
        <v>44</v>
      </c>
      <c r="B18">
        <v>7200199522</v>
      </c>
      <c r="C18">
        <v>14672</v>
      </c>
      <c r="D18">
        <v>15574</v>
      </c>
      <c r="E18">
        <v>20</v>
      </c>
      <c r="F18">
        <f t="shared" si="0"/>
        <v>18040</v>
      </c>
    </row>
    <row r="19" spans="1:6" ht="12.75">
      <c r="A19" t="s">
        <v>44</v>
      </c>
      <c r="B19">
        <v>7200218801</v>
      </c>
      <c r="C19">
        <v>10872</v>
      </c>
      <c r="D19">
        <v>11493</v>
      </c>
      <c r="E19">
        <v>1</v>
      </c>
      <c r="F19">
        <f t="shared" si="0"/>
        <v>621</v>
      </c>
    </row>
    <row r="20" spans="1:6" s="17" customFormat="1" ht="12.75">
      <c r="A20" s="17" t="s">
        <v>18</v>
      </c>
      <c r="F20" s="17">
        <f>F14+F15+F16+F17+F18+F19</f>
        <v>44945</v>
      </c>
    </row>
    <row r="23" ht="12.75">
      <c r="A23" s="18" t="s">
        <v>22</v>
      </c>
    </row>
    <row r="24" spans="1:6" ht="12.75">
      <c r="A24" s="65" t="s">
        <v>23</v>
      </c>
      <c r="B24" s="66"/>
      <c r="C24" s="66"/>
      <c r="D24" s="66"/>
      <c r="E24" s="66"/>
      <c r="F24" s="66"/>
    </row>
    <row r="25" spans="1:6" ht="12.75">
      <c r="A25" s="53" t="s">
        <v>40</v>
      </c>
      <c r="B25" s="54"/>
      <c r="C25" s="54"/>
      <c r="D25" s="54"/>
      <c r="E25" s="54"/>
      <c r="F25" s="54"/>
    </row>
    <row r="26" spans="1:6" ht="15.75">
      <c r="A26" s="14"/>
      <c r="B26" s="27"/>
      <c r="C26" s="28"/>
      <c r="D26" s="28" t="str">
        <f>D8</f>
        <v>декабрь</v>
      </c>
      <c r="E26" s="28"/>
      <c r="F26" s="29"/>
    </row>
    <row r="27" spans="1:6" ht="12.75">
      <c r="A27" s="19"/>
      <c r="B27" s="55" t="s">
        <v>25</v>
      </c>
      <c r="C27" s="56"/>
      <c r="D27" s="57"/>
      <c r="E27" s="20" t="s">
        <v>27</v>
      </c>
      <c r="F27" s="11" t="s">
        <v>29</v>
      </c>
    </row>
    <row r="28" spans="1:6" ht="12.75">
      <c r="A28" s="19"/>
      <c r="B28" s="58" t="s">
        <v>26</v>
      </c>
      <c r="C28" s="59"/>
      <c r="D28" s="60"/>
      <c r="E28" s="21" t="s">
        <v>28</v>
      </c>
      <c r="F28" s="11" t="s">
        <v>16</v>
      </c>
    </row>
    <row r="29" spans="1:6" ht="12.75">
      <c r="A29" s="4"/>
      <c r="B29" s="4"/>
      <c r="C29" s="5"/>
      <c r="D29" s="6"/>
      <c r="E29" s="9" t="s">
        <v>15</v>
      </c>
      <c r="F29" s="16" t="s">
        <v>17</v>
      </c>
    </row>
    <row r="30" spans="1:6" s="23" customFormat="1" ht="11.25">
      <c r="A30" s="24">
        <v>1</v>
      </c>
      <c r="B30" s="50">
        <v>2</v>
      </c>
      <c r="C30" s="51"/>
      <c r="D30" s="52"/>
      <c r="E30" s="24">
        <v>3</v>
      </c>
      <c r="F30" s="24">
        <v>4</v>
      </c>
    </row>
    <row r="31" spans="1:6" ht="12.75">
      <c r="A31">
        <v>1</v>
      </c>
      <c r="B31" t="s">
        <v>41</v>
      </c>
      <c r="E31" s="22" t="s">
        <v>30</v>
      </c>
      <c r="F31">
        <v>78.26</v>
      </c>
    </row>
    <row r="32" spans="1:6" ht="12.75">
      <c r="A32">
        <v>2</v>
      </c>
      <c r="B32" t="s">
        <v>45</v>
      </c>
      <c r="E32" s="22" t="s">
        <v>30</v>
      </c>
      <c r="F32">
        <v>18.6</v>
      </c>
    </row>
    <row r="33" spans="1:6" ht="12.75">
      <c r="A33">
        <v>3</v>
      </c>
      <c r="B33" t="s">
        <v>46</v>
      </c>
      <c r="E33" s="22" t="s">
        <v>30</v>
      </c>
      <c r="F33">
        <v>2556.6</v>
      </c>
    </row>
    <row r="34" spans="1:6" ht="12.75">
      <c r="A34">
        <v>4</v>
      </c>
      <c r="B34" t="s">
        <v>47</v>
      </c>
      <c r="E34" s="22" t="s">
        <v>48</v>
      </c>
      <c r="F34">
        <v>50</v>
      </c>
    </row>
    <row r="35" spans="1:6" ht="12.75">
      <c r="A35">
        <v>5</v>
      </c>
      <c r="B35" t="s">
        <v>52</v>
      </c>
      <c r="E35" s="22" t="s">
        <v>30</v>
      </c>
      <c r="F35">
        <v>7.5</v>
      </c>
    </row>
    <row r="36" spans="1:6" ht="12.75">
      <c r="A36" s="17" t="s">
        <v>18</v>
      </c>
      <c r="B36" s="17"/>
      <c r="C36" s="17"/>
      <c r="D36" s="17"/>
      <c r="E36" s="17"/>
      <c r="F36" s="26">
        <f>F31+F32+F33+F34+F35</f>
        <v>2710.96</v>
      </c>
    </row>
    <row r="37" spans="1:6" ht="12.75">
      <c r="A37" s="17"/>
      <c r="B37" s="17"/>
      <c r="C37" s="17"/>
      <c r="D37" s="17"/>
      <c r="E37" s="17"/>
      <c r="F37" s="17"/>
    </row>
    <row r="39" ht="12.75">
      <c r="A39" s="18" t="s">
        <v>31</v>
      </c>
    </row>
    <row r="40" spans="1:6" ht="12.75">
      <c r="A40" s="65" t="s">
        <v>32</v>
      </c>
      <c r="B40" s="66"/>
      <c r="C40" s="66"/>
      <c r="D40" s="66"/>
      <c r="E40" s="66"/>
      <c r="F40" s="66"/>
    </row>
    <row r="41" spans="1:6" ht="12.75">
      <c r="A41" s="53"/>
      <c r="B41" s="54"/>
      <c r="C41" s="54"/>
      <c r="D41" s="54"/>
      <c r="E41" s="54"/>
      <c r="F41" s="67"/>
    </row>
    <row r="42" spans="1:6" ht="15.75">
      <c r="A42" s="14"/>
      <c r="B42" s="27"/>
      <c r="C42" s="28"/>
      <c r="D42" s="28" t="str">
        <f>D8</f>
        <v>декабрь</v>
      </c>
      <c r="E42" s="28"/>
      <c r="F42" s="29"/>
    </row>
    <row r="43" spans="1:6" ht="12.75">
      <c r="A43" s="14" t="s">
        <v>24</v>
      </c>
      <c r="B43" s="7"/>
      <c r="C43" s="3"/>
      <c r="D43" s="8"/>
      <c r="E43" s="20" t="s">
        <v>34</v>
      </c>
      <c r="F43" s="15" t="s">
        <v>14</v>
      </c>
    </row>
    <row r="44" spans="1:6" ht="12.75">
      <c r="A44" s="19"/>
      <c r="B44" s="55" t="s">
        <v>33</v>
      </c>
      <c r="C44" s="56"/>
      <c r="D44" s="57"/>
      <c r="E44" s="20" t="s">
        <v>35</v>
      </c>
      <c r="F44" s="11" t="s">
        <v>29</v>
      </c>
    </row>
    <row r="45" spans="1:6" ht="12.75">
      <c r="A45" s="19"/>
      <c r="B45" s="58"/>
      <c r="C45" s="59"/>
      <c r="D45" s="60"/>
      <c r="E45" s="21" t="s">
        <v>36</v>
      </c>
      <c r="F45" s="11" t="s">
        <v>16</v>
      </c>
    </row>
    <row r="46" spans="1:6" ht="12.75">
      <c r="A46" s="4"/>
      <c r="B46" s="4"/>
      <c r="C46" s="5"/>
      <c r="D46" s="6"/>
      <c r="E46" s="9" t="s">
        <v>37</v>
      </c>
      <c r="F46" s="16" t="s">
        <v>17</v>
      </c>
    </row>
    <row r="47" spans="1:6" s="23" customFormat="1" ht="11.25">
      <c r="A47" s="24">
        <v>1</v>
      </c>
      <c r="B47" s="50">
        <v>2</v>
      </c>
      <c r="C47" s="51"/>
      <c r="D47" s="52"/>
      <c r="E47" s="24">
        <v>3</v>
      </c>
      <c r="F47" s="24">
        <v>4</v>
      </c>
    </row>
    <row r="48" ht="12.75">
      <c r="E48" s="22"/>
    </row>
    <row r="49" spans="1:6" ht="12.75">
      <c r="A49">
        <v>2</v>
      </c>
      <c r="B49" t="s">
        <v>51</v>
      </c>
      <c r="E49" s="22">
        <v>0</v>
      </c>
      <c r="F49">
        <v>29.6</v>
      </c>
    </row>
    <row r="50" spans="1:6" ht="12.75">
      <c r="A50">
        <v>3</v>
      </c>
      <c r="B50" t="s">
        <v>50</v>
      </c>
      <c r="E50" s="22">
        <v>0</v>
      </c>
      <c r="F50">
        <v>16</v>
      </c>
    </row>
    <row r="51" spans="1:6" ht="12.75">
      <c r="A51" s="17" t="s">
        <v>18</v>
      </c>
      <c r="B51" s="17"/>
      <c r="C51" s="17"/>
      <c r="D51" s="17"/>
      <c r="E51" s="17"/>
      <c r="F51" s="17">
        <f>F48+F49+F50</f>
        <v>45.6</v>
      </c>
    </row>
    <row r="53" spans="1:6" ht="15">
      <c r="A53" s="25"/>
      <c r="B53" s="25" t="s">
        <v>38</v>
      </c>
      <c r="C53" s="25"/>
      <c r="D53" s="25"/>
      <c r="E53" s="25"/>
      <c r="F53" s="30">
        <f>F20-F36-F51</f>
        <v>42188.44</v>
      </c>
    </row>
    <row r="54" spans="1:6" ht="12.75">
      <c r="A54" s="25"/>
      <c r="B54" s="25" t="s">
        <v>39</v>
      </c>
      <c r="C54" s="25"/>
      <c r="D54" s="25"/>
      <c r="E54" s="25"/>
      <c r="F54" s="25"/>
    </row>
    <row r="58" ht="12.75">
      <c r="A58" t="s">
        <v>86</v>
      </c>
    </row>
    <row r="59" spans="2:7" ht="15.75">
      <c r="B59" s="5"/>
      <c r="C59" s="5"/>
      <c r="D59" s="5"/>
      <c r="E59" s="28"/>
      <c r="F59" s="5"/>
      <c r="G59" s="5"/>
    </row>
    <row r="60" spans="1:7" ht="12.75">
      <c r="A60" s="61" t="s">
        <v>54</v>
      </c>
      <c r="B60" s="31"/>
      <c r="C60" t="s">
        <v>55</v>
      </c>
      <c r="D60" s="31"/>
      <c r="E60" t="s">
        <v>56</v>
      </c>
      <c r="F60" s="31"/>
      <c r="G60" s="10"/>
    </row>
    <row r="61" spans="1:7" ht="12.75">
      <c r="A61" s="62"/>
      <c r="B61" s="32"/>
      <c r="C61" t="s">
        <v>57</v>
      </c>
      <c r="D61" s="32"/>
      <c r="E61" t="s">
        <v>58</v>
      </c>
      <c r="F61" s="32"/>
      <c r="G61" s="12" t="s">
        <v>12</v>
      </c>
    </row>
    <row r="62" spans="1:7" ht="12.75">
      <c r="A62" s="62"/>
      <c r="B62" s="32" t="s">
        <v>59</v>
      </c>
      <c r="C62" t="s">
        <v>60</v>
      </c>
      <c r="D62" s="32"/>
      <c r="E62" t="s">
        <v>61</v>
      </c>
      <c r="F62" s="32"/>
      <c r="G62" s="33" t="s">
        <v>62</v>
      </c>
    </row>
    <row r="63" spans="1:7" ht="12.75">
      <c r="A63" s="62"/>
      <c r="B63" s="32" t="s">
        <v>15</v>
      </c>
      <c r="C63" s="5"/>
      <c r="D63" s="6"/>
      <c r="E63" s="5" t="s">
        <v>63</v>
      </c>
      <c r="F63" s="6"/>
      <c r="G63" s="13"/>
    </row>
    <row r="64" spans="1:7" ht="12.75">
      <c r="A64" s="62"/>
      <c r="B64" s="32" t="s">
        <v>16</v>
      </c>
      <c r="C64" s="34" t="s">
        <v>64</v>
      </c>
      <c r="D64" s="32" t="s">
        <v>65</v>
      </c>
      <c r="E64" s="35" t="s">
        <v>64</v>
      </c>
      <c r="F64" s="10"/>
      <c r="G64" s="12"/>
    </row>
    <row r="65" spans="1:7" ht="12.75">
      <c r="A65" s="62"/>
      <c r="B65" s="32" t="s">
        <v>66</v>
      </c>
      <c r="C65" s="36" t="s">
        <v>67</v>
      </c>
      <c r="D65" s="32" t="s">
        <v>67</v>
      </c>
      <c r="E65" s="33" t="s">
        <v>68</v>
      </c>
      <c r="F65" s="33" t="s">
        <v>69</v>
      </c>
      <c r="G65" s="12"/>
    </row>
    <row r="66" spans="1:7" ht="12.75">
      <c r="A66" s="62"/>
      <c r="B66" s="32"/>
      <c r="C66" s="36" t="s">
        <v>60</v>
      </c>
      <c r="D66" s="32" t="s">
        <v>70</v>
      </c>
      <c r="E66" s="33" t="s">
        <v>71</v>
      </c>
      <c r="F66" s="33" t="s">
        <v>72</v>
      </c>
      <c r="G66" s="12"/>
    </row>
    <row r="67" spans="1:7" ht="12.75">
      <c r="A67" s="63"/>
      <c r="B67" s="6"/>
      <c r="C67" s="37" t="s">
        <v>71</v>
      </c>
      <c r="D67" s="6" t="s">
        <v>73</v>
      </c>
      <c r="E67" s="13"/>
      <c r="F67" s="13"/>
      <c r="G67" s="13"/>
    </row>
    <row r="68" spans="1:7" ht="12.75">
      <c r="A68" s="38"/>
      <c r="B68" s="39">
        <v>1</v>
      </c>
      <c r="C68" s="39">
        <v>2</v>
      </c>
      <c r="D68" s="39">
        <v>3</v>
      </c>
      <c r="E68" s="40">
        <v>4</v>
      </c>
      <c r="F68" s="41">
        <v>5</v>
      </c>
      <c r="G68" s="42">
        <v>6</v>
      </c>
    </row>
    <row r="69" spans="1:7" ht="12.75">
      <c r="A69" s="38" t="s">
        <v>74</v>
      </c>
      <c r="B69" s="43">
        <v>52611.1</v>
      </c>
      <c r="C69" s="44">
        <v>35451.2834</v>
      </c>
      <c r="D69" s="44">
        <v>-2080.1957</v>
      </c>
      <c r="E69" s="44">
        <v>643</v>
      </c>
      <c r="F69" s="38">
        <v>311</v>
      </c>
      <c r="G69" s="44">
        <f aca="true" t="shared" si="1" ref="G69:G80">B69/(C69+D69+E69+F69)-1</f>
        <v>0.5327302426673768</v>
      </c>
    </row>
    <row r="70" spans="1:7" ht="12.75">
      <c r="A70" s="38" t="s">
        <v>75</v>
      </c>
      <c r="B70" s="43">
        <v>45225.9</v>
      </c>
      <c r="C70" s="44">
        <v>35101.9867</v>
      </c>
      <c r="D70" s="44">
        <v>-3106.8347</v>
      </c>
      <c r="E70" s="44">
        <v>762</v>
      </c>
      <c r="F70" s="38">
        <v>192</v>
      </c>
      <c r="G70" s="44">
        <f t="shared" si="1"/>
        <v>0.372596781853445</v>
      </c>
    </row>
    <row r="71" spans="1:7" ht="12.75">
      <c r="A71" s="38" t="s">
        <v>76</v>
      </c>
      <c r="B71" s="43">
        <v>47041</v>
      </c>
      <c r="C71" s="44">
        <v>33103.2133</v>
      </c>
      <c r="D71" s="44">
        <v>-637.8419</v>
      </c>
      <c r="E71" s="44">
        <v>762</v>
      </c>
      <c r="F71" s="38">
        <v>-36</v>
      </c>
      <c r="G71" s="44">
        <f t="shared" si="1"/>
        <v>0.4172659343626879</v>
      </c>
    </row>
    <row r="72" spans="1:7" ht="12.75">
      <c r="A72" s="38" t="s">
        <v>77</v>
      </c>
      <c r="B72" s="43">
        <v>35567</v>
      </c>
      <c r="C72" s="44">
        <v>33489.6699</v>
      </c>
      <c r="D72" s="44">
        <v>-2195.0512</v>
      </c>
      <c r="E72" s="44">
        <v>1134</v>
      </c>
      <c r="F72" s="38">
        <v>-36</v>
      </c>
      <c r="G72" s="44">
        <f t="shared" si="1"/>
        <v>0.09799705696532657</v>
      </c>
    </row>
    <row r="73" spans="1:7" ht="12.75">
      <c r="A73" s="38" t="s">
        <v>78</v>
      </c>
      <c r="B73" s="43">
        <v>32757</v>
      </c>
      <c r="C73" s="44">
        <v>30002.7733</v>
      </c>
      <c r="D73" s="44">
        <v>-2089.6379</v>
      </c>
      <c r="E73" s="44">
        <v>2238</v>
      </c>
      <c r="F73" s="38">
        <v>-36</v>
      </c>
      <c r="G73" s="44">
        <f t="shared" si="1"/>
        <v>0.08772547640612638</v>
      </c>
    </row>
    <row r="74" spans="1:7" ht="12.75">
      <c r="A74" s="38" t="s">
        <v>79</v>
      </c>
      <c r="B74" s="45">
        <v>36469</v>
      </c>
      <c r="C74" s="44">
        <v>29723.165</v>
      </c>
      <c r="D74" s="44">
        <v>-1603.9957</v>
      </c>
      <c r="E74" s="44">
        <v>1782</v>
      </c>
      <c r="F74" s="38">
        <v>-112</v>
      </c>
      <c r="G74" s="44">
        <f t="shared" si="1"/>
        <v>0.22423689068764996</v>
      </c>
    </row>
    <row r="75" spans="1:7" ht="12.75">
      <c r="A75" s="46" t="s">
        <v>80</v>
      </c>
      <c r="B75" s="45">
        <v>36493</v>
      </c>
      <c r="C75" s="44">
        <v>29391.7508</v>
      </c>
      <c r="D75" s="44">
        <v>-727.0066</v>
      </c>
      <c r="E75" s="44">
        <v>1771.1613</v>
      </c>
      <c r="F75" s="38">
        <v>-76</v>
      </c>
      <c r="G75" s="44">
        <f t="shared" si="1"/>
        <v>0.20201296410491132</v>
      </c>
    </row>
    <row r="76" spans="1:7" ht="12.75">
      <c r="A76" s="46" t="s">
        <v>81</v>
      </c>
      <c r="B76" s="45">
        <v>39318</v>
      </c>
      <c r="C76" s="44">
        <v>31739.3234</v>
      </c>
      <c r="D76" s="44">
        <v>-567.7678</v>
      </c>
      <c r="E76" s="44">
        <v>1572</v>
      </c>
      <c r="F76" s="38"/>
      <c r="G76" s="44">
        <f t="shared" si="1"/>
        <v>0.20078590365427518</v>
      </c>
    </row>
    <row r="77" spans="1:7" ht="12.75">
      <c r="A77" s="46" t="s">
        <v>82</v>
      </c>
      <c r="B77" s="45">
        <v>39713</v>
      </c>
      <c r="C77" s="44">
        <v>31946.2818</v>
      </c>
      <c r="D77" s="44">
        <v>-153.0194</v>
      </c>
      <c r="E77" s="44">
        <v>1404</v>
      </c>
      <c r="F77" s="38"/>
      <c r="G77" s="44">
        <f t="shared" si="1"/>
        <v>0.1962733409005437</v>
      </c>
    </row>
    <row r="78" spans="1:7" ht="12.75">
      <c r="A78" s="46" t="s">
        <v>83</v>
      </c>
      <c r="B78" s="45">
        <v>41838</v>
      </c>
      <c r="C78" s="44">
        <v>32851.8508</v>
      </c>
      <c r="D78" s="44">
        <v>1221.6517</v>
      </c>
      <c r="E78" s="44">
        <v>1236</v>
      </c>
      <c r="F78" s="38"/>
      <c r="G78" s="44">
        <f t="shared" si="1"/>
        <v>0.18489349998629967</v>
      </c>
    </row>
    <row r="79" spans="1:7" ht="12.75">
      <c r="A79" s="46" t="s">
        <v>84</v>
      </c>
      <c r="B79" s="45">
        <v>46304</v>
      </c>
      <c r="C79" s="44">
        <v>33936.2818</v>
      </c>
      <c r="D79" s="44">
        <v>1123.1673</v>
      </c>
      <c r="E79" s="44">
        <v>1464</v>
      </c>
      <c r="F79" s="38"/>
      <c r="G79" s="44">
        <f t="shared" si="1"/>
        <v>0.26778826044662907</v>
      </c>
    </row>
    <row r="80" spans="1:7" ht="12.75">
      <c r="A80" s="46" t="s">
        <v>53</v>
      </c>
      <c r="B80" s="45">
        <v>42188</v>
      </c>
      <c r="C80" s="44">
        <v>35893.6658</v>
      </c>
      <c r="D80" s="48">
        <v>471.3634</v>
      </c>
      <c r="E80" s="44">
        <v>1464</v>
      </c>
      <c r="F80" s="38"/>
      <c r="G80" s="44">
        <f t="shared" si="1"/>
        <v>0.11522819623401803</v>
      </c>
    </row>
    <row r="81" spans="1:7" ht="12.75">
      <c r="A81" s="46" t="s">
        <v>85</v>
      </c>
      <c r="B81" s="47">
        <f>SUM(B69:B80)</f>
        <v>495525</v>
      </c>
      <c r="C81" s="47">
        <f>SUM(C69:C80)</f>
        <v>392631.24600000004</v>
      </c>
      <c r="D81" s="47">
        <f>SUM(D69:D80)</f>
        <v>-10345.168499999998</v>
      </c>
      <c r="E81" s="47">
        <f>SUM(E69:E80)</f>
        <v>16232.1613</v>
      </c>
      <c r="F81" s="47">
        <f>SUM(F69:F80)</f>
        <v>207</v>
      </c>
      <c r="G81" s="47">
        <f>SUM(G69:G79)/12</f>
        <v>0.23202552933627263</v>
      </c>
    </row>
  </sheetData>
  <sheetProtection/>
  <mergeCells count="16">
    <mergeCell ref="A60:A67"/>
    <mergeCell ref="A1:F1"/>
    <mergeCell ref="A2:F2"/>
    <mergeCell ref="A3:F3"/>
    <mergeCell ref="B27:D27"/>
    <mergeCell ref="A6:F6"/>
    <mergeCell ref="A7:F7"/>
    <mergeCell ref="A24:F24"/>
    <mergeCell ref="A25:F25"/>
    <mergeCell ref="B45:D45"/>
    <mergeCell ref="B47:D47"/>
    <mergeCell ref="B28:D28"/>
    <mergeCell ref="B30:D30"/>
    <mergeCell ref="A41:F41"/>
    <mergeCell ref="B44:D44"/>
    <mergeCell ref="A40:F4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2011-02-16T08:46:45Z</dcterms:modified>
  <cp:category/>
  <cp:version/>
  <cp:contentType/>
  <cp:contentStatus/>
</cp:coreProperties>
</file>