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Тр. 28" sheetId="1" r:id="rId1"/>
  </sheets>
  <definedNames/>
  <calcPr fullCalcOnLoad="1"/>
</workbook>
</file>

<file path=xl/sharedStrings.xml><?xml version="1.0" encoding="utf-8"?>
<sst xmlns="http://schemas.openxmlformats.org/spreadsheetml/2006/main" count="112" uniqueCount="89">
  <si>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</si>
  <si>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</si>
  <si>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</si>
  <si>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</si>
  <si>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</si>
  <si>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</si>
  <si>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</si>
  <si>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</si>
  <si>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</si>
  <si>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</si>
  <si>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</si>
  <si>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</si>
  <si>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</si>
  <si>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</si>
  <si>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</si>
  <si>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</si>
  <si>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</si>
  <si>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</si>
  <si>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</si>
  <si>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28 </t>
    </r>
    <r>
      <rPr>
        <sz val="10"/>
        <rFont val="Arial Cyr"/>
        <family val="0"/>
      </rPr>
      <t xml:space="preserve">по </t>
    </r>
    <r>
      <rPr>
        <b/>
        <sz val="12"/>
        <rFont val="Arial Cyr"/>
        <family val="0"/>
      </rPr>
      <t>проспекту Тракторостроителей</t>
    </r>
  </si>
  <si>
    <r>
      <t xml:space="preserve">дома № </t>
    </r>
    <r>
      <rPr>
        <b/>
        <sz val="10"/>
        <rFont val="Arial Cyr"/>
        <family val="0"/>
      </rPr>
      <t>28</t>
    </r>
    <r>
      <rPr>
        <sz val="10"/>
        <rFont val="Arial Cyr"/>
        <family val="0"/>
      </rPr>
      <t xml:space="preserve"> по пр. </t>
    </r>
    <r>
      <rPr>
        <b/>
        <sz val="10"/>
        <rFont val="Arial Cyr"/>
        <family val="0"/>
      </rPr>
      <t>Тракторостроителей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</si>
  <si>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</si>
  <si>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</si>
  <si>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</si>
  <si>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</si>
  <si>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</si>
  <si>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</si>
  <si>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</si>
  <si>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</si>
  <si>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</si>
  <si>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</si>
  <si>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</si>
  <si>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</si>
  <si>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</si>
  <si>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</si>
  <si>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</si>
  <si>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</si>
  <si>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</si>
  <si>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</si>
  <si>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</si>
  <si>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</si>
  <si>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t>ООО "Связьинформ"(интернет)</t>
  </si>
  <si>
    <t>ВРУ-2</t>
  </si>
  <si>
    <t>ВРУ-1</t>
  </si>
  <si>
    <t xml:space="preserve">ООО "ШупашкарТранс-К" (интернет) </t>
  </si>
  <si>
    <t xml:space="preserve">по показаниям </t>
  </si>
  <si>
    <t>ООО "Монтажспецстрой""</t>
  </si>
  <si>
    <r>
      <t xml:space="preserve">общедомовых приборов учета дома № </t>
    </r>
    <r>
      <rPr>
        <b/>
        <sz val="11"/>
        <rFont val="Arial Cyr"/>
        <family val="0"/>
      </rPr>
      <t>28</t>
    </r>
    <r>
      <rPr>
        <sz val="11"/>
        <rFont val="Arial Cyr"/>
        <family val="0"/>
      </rPr>
      <t xml:space="preserve"> по пр. </t>
    </r>
    <r>
      <rPr>
        <b/>
        <sz val="11"/>
        <rFont val="Arial Cyr"/>
        <family val="0"/>
      </rPr>
      <t>Тракторостроителей</t>
    </r>
  </si>
  <si>
    <t>за  2010 год</t>
  </si>
  <si>
    <t>работа компрессора</t>
  </si>
  <si>
    <t>сварочный аппарат</t>
  </si>
  <si>
    <t>освещение подвала</t>
  </si>
  <si>
    <t>ОАО "ВолгаТелеком"</t>
  </si>
  <si>
    <t>ООО "Лифтсервис"</t>
  </si>
  <si>
    <t>ИПУ</t>
  </si>
  <si>
    <t>декабрь</t>
  </si>
  <si>
    <t>месяцы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</si>
  <si>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</si>
  <si>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</si>
  <si>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</si>
  <si>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</si>
  <si>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</si>
  <si>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</si>
  <si>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</si>
  <si>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</si>
  <si>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</si>
  <si>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</si>
  <si>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</si>
  <si>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</si>
  <si>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</si>
  <si>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</si>
  <si>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</si>
  <si>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</si>
  <si>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</si>
  <si>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</si>
  <si>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</si>
  <si>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</si>
  <si>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</si>
  <si>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</si>
  <si>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</si>
  <si>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</si>
  <si>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</si>
  <si>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</si>
  <si>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</si>
  <si>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</si>
  <si>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</si>
  <si>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</si>
  <si>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ИТОГО:</t>
  </si>
  <si>
    <t>Расчет коэффициента распределения в доме № 28 пр. Тракторостроителей за январь-декабрь 2010г.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</si>
</sst>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25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0" fillId="24" borderId="0" xfId="0" applyFill="1" applyAlignment="1">
      <alignment/>
    </xf>
    <xf numFmtId="0" fontId="3" fillId="24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1" fontId="6" fillId="24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/>
    </xf>
    <xf numFmtId="2" fontId="0" fillId="0" borderId="21" xfId="0" applyNumberFormat="1" applyBorder="1" applyAlignment="1">
      <alignment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/>
    </xf>
    <xf numFmtId="2" fontId="3" fillId="0" borderId="2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PageLayoutView="0" workbookViewId="0" topLeftCell="A52">
      <selection activeCell="B80" sqref="B80"/>
    </sheetView>
  </sheetViews>
  <sheetFormatPr defaultColWidth="9.00390625" defaultRowHeight="12.75"/>
  <cols>
    <col min="2" max="2" width="15.00390625" style="0" customWidth="1"/>
    <col min="3" max="3" width="13.25390625" style="0" customWidth="1"/>
    <col min="4" max="4" width="11.125" style="0" customWidth="1"/>
    <col min="5" max="5" width="15.375" style="0" customWidth="1"/>
    <col min="6" max="6" width="14.00390625" style="0" customWidth="1"/>
    <col min="7" max="7" width="12.00390625" style="0" customWidth="1"/>
  </cols>
  <sheetData>
    <row r="1" spans="1:6" ht="15">
      <c r="A1" s="49" t="s">
        <v>0</v>
      </c>
      <c r="B1" s="49"/>
      <c r="C1" s="49"/>
      <c r="D1" s="49"/>
      <c r="E1" s="49"/>
      <c r="F1" s="49"/>
    </row>
    <row r="2" spans="1:6" ht="15.75">
      <c r="A2" s="70" t="s">
        <v>19</v>
      </c>
      <c r="B2" s="70"/>
      <c r="C2" s="70"/>
      <c r="D2" s="70"/>
      <c r="E2" s="70"/>
      <c r="F2" s="70"/>
    </row>
    <row r="3" spans="1:6" ht="15">
      <c r="A3" s="49" t="s">
        <v>48</v>
      </c>
      <c r="B3" s="49"/>
      <c r="C3" s="49"/>
      <c r="D3" s="49"/>
      <c r="E3" s="49"/>
      <c r="F3" s="49"/>
    </row>
    <row r="4" s="17" customFormat="1" ht="12">
      <c r="A4" s="17" t="s">
        <v>21</v>
      </c>
    </row>
    <row r="5" spans="1:6" ht="14.25">
      <c r="A5" s="53" t="s">
        <v>1</v>
      </c>
      <c r="B5" s="54"/>
      <c r="C5" s="54"/>
      <c r="D5" s="54"/>
      <c r="E5" s="54"/>
      <c r="F5" s="54"/>
    </row>
    <row r="6" spans="1:6" ht="12.75">
      <c r="A6" s="55" t="s">
        <v>20</v>
      </c>
      <c r="B6" s="56"/>
      <c r="C6" s="56"/>
      <c r="D6" s="56"/>
      <c r="E6" s="56"/>
      <c r="F6" s="56"/>
    </row>
    <row r="7" spans="1:6" ht="15.75">
      <c r="A7" s="12"/>
      <c r="B7" s="26"/>
      <c r="C7" s="27"/>
      <c r="D7" s="27" t="s">
        <v>55</v>
      </c>
      <c r="E7" s="27"/>
      <c r="F7" s="28"/>
    </row>
    <row r="8" spans="1:6" ht="12.75">
      <c r="A8" s="13" t="s">
        <v>2</v>
      </c>
      <c r="B8" s="13" t="s">
        <v>3</v>
      </c>
      <c r="C8" s="8" t="s">
        <v>7</v>
      </c>
      <c r="D8" s="8" t="s">
        <v>10</v>
      </c>
      <c r="E8" s="13" t="s">
        <v>12</v>
      </c>
      <c r="F8" s="13" t="s">
        <v>14</v>
      </c>
    </row>
    <row r="9" spans="1:6" ht="12.75">
      <c r="A9" s="10"/>
      <c r="B9" s="10" t="s">
        <v>4</v>
      </c>
      <c r="C9" s="9" t="s">
        <v>8</v>
      </c>
      <c r="D9" s="10" t="s">
        <v>11</v>
      </c>
      <c r="E9" s="9" t="s">
        <v>13</v>
      </c>
      <c r="F9" s="9" t="s">
        <v>15</v>
      </c>
    </row>
    <row r="10" spans="1:6" ht="12.75">
      <c r="A10" s="10"/>
      <c r="B10" s="10" t="s">
        <v>5</v>
      </c>
      <c r="C10" s="9" t="s">
        <v>9</v>
      </c>
      <c r="D10" s="10" t="s">
        <v>9</v>
      </c>
      <c r="E10" s="10"/>
      <c r="F10" s="9" t="s">
        <v>16</v>
      </c>
    </row>
    <row r="11" spans="1:6" ht="12.75">
      <c r="A11" s="11"/>
      <c r="B11" s="11" t="s">
        <v>6</v>
      </c>
      <c r="C11" s="11"/>
      <c r="D11" s="11"/>
      <c r="E11" s="11"/>
      <c r="F11" s="14" t="s">
        <v>17</v>
      </c>
    </row>
    <row r="12" spans="1:6" s="22" customFormat="1" ht="11.25">
      <c r="A12" s="23">
        <v>1</v>
      </c>
      <c r="B12" s="23">
        <v>2</v>
      </c>
      <c r="C12" s="23">
        <v>3</v>
      </c>
      <c r="D12" s="23">
        <v>4</v>
      </c>
      <c r="E12" s="23">
        <v>5</v>
      </c>
      <c r="F12" s="23">
        <v>6</v>
      </c>
    </row>
    <row r="13" spans="1:6" ht="12.75">
      <c r="A13" s="16" t="s">
        <v>43</v>
      </c>
      <c r="B13">
        <v>7200201927</v>
      </c>
      <c r="C13">
        <v>10074</v>
      </c>
      <c r="D13">
        <v>10720</v>
      </c>
      <c r="E13">
        <v>40</v>
      </c>
      <c r="F13">
        <f>(D13-C13)*E13</f>
        <v>25840</v>
      </c>
    </row>
    <row r="14" spans="1:6" ht="12.75">
      <c r="A14" s="16" t="s">
        <v>43</v>
      </c>
      <c r="B14">
        <v>7200222024</v>
      </c>
      <c r="C14">
        <v>1453</v>
      </c>
      <c r="D14">
        <v>1530</v>
      </c>
      <c r="E14">
        <v>20</v>
      </c>
      <c r="F14">
        <f>(D14-C14)*E14</f>
        <v>1540</v>
      </c>
    </row>
    <row r="15" spans="1:6" ht="12.75">
      <c r="A15" s="16" t="s">
        <v>42</v>
      </c>
      <c r="B15">
        <v>7200201918</v>
      </c>
      <c r="C15">
        <v>10522</v>
      </c>
      <c r="D15">
        <v>11181</v>
      </c>
      <c r="E15">
        <v>40</v>
      </c>
      <c r="F15">
        <f>(D15-C15)*E15</f>
        <v>26360</v>
      </c>
    </row>
    <row r="16" spans="1:6" ht="12.75">
      <c r="A16" s="16" t="s">
        <v>42</v>
      </c>
      <c r="B16">
        <v>7200201917</v>
      </c>
      <c r="C16">
        <v>1221</v>
      </c>
      <c r="D16">
        <v>1288</v>
      </c>
      <c r="E16">
        <v>20</v>
      </c>
      <c r="F16">
        <f>(D16-C16)*E16</f>
        <v>1340</v>
      </c>
    </row>
    <row r="17" spans="1:6" ht="12.75">
      <c r="A17" s="16"/>
      <c r="F17">
        <f>F13+F14+F15+F16</f>
        <v>55080</v>
      </c>
    </row>
    <row r="18" ht="12.75">
      <c r="A18" s="16"/>
    </row>
    <row r="20" ht="12.75">
      <c r="A20" s="17" t="s">
        <v>22</v>
      </c>
    </row>
    <row r="21" spans="1:6" ht="14.25">
      <c r="A21" s="53" t="s">
        <v>23</v>
      </c>
      <c r="B21" s="54"/>
      <c r="C21" s="54"/>
      <c r="D21" s="54"/>
      <c r="E21" s="54"/>
      <c r="F21" s="54"/>
    </row>
    <row r="22" spans="1:6" s="29" customFormat="1" ht="15">
      <c r="A22" s="57" t="s">
        <v>47</v>
      </c>
      <c r="B22" s="58"/>
      <c r="C22" s="58"/>
      <c r="D22" s="58"/>
      <c r="E22" s="58"/>
      <c r="F22" s="58"/>
    </row>
    <row r="23" spans="1:6" ht="15.75">
      <c r="A23" s="12"/>
      <c r="B23" s="26"/>
      <c r="C23" s="27"/>
      <c r="D23" s="27" t="str">
        <f>D7</f>
        <v>декабрь</v>
      </c>
      <c r="E23" s="27"/>
      <c r="F23" s="28"/>
    </row>
    <row r="24" spans="1:6" ht="12.75">
      <c r="A24" s="12" t="s">
        <v>24</v>
      </c>
      <c r="B24" s="5"/>
      <c r="C24" s="1"/>
      <c r="D24" s="6"/>
      <c r="E24" s="19" t="s">
        <v>27</v>
      </c>
      <c r="F24" s="13" t="s">
        <v>14</v>
      </c>
    </row>
    <row r="25" spans="1:6" ht="12.75">
      <c r="A25" s="18"/>
      <c r="B25" s="61" t="s">
        <v>25</v>
      </c>
      <c r="C25" s="62"/>
      <c r="D25" s="63"/>
      <c r="E25" s="19" t="s">
        <v>28</v>
      </c>
      <c r="F25" s="9" t="s">
        <v>30</v>
      </c>
    </row>
    <row r="26" spans="1:6" ht="12.75">
      <c r="A26" s="18"/>
      <c r="B26" s="64" t="s">
        <v>26</v>
      </c>
      <c r="C26" s="65"/>
      <c r="D26" s="66"/>
      <c r="E26" s="20" t="s">
        <v>29</v>
      </c>
      <c r="F26" s="9" t="s">
        <v>16</v>
      </c>
    </row>
    <row r="27" spans="1:6" ht="12.75">
      <c r="A27" s="2"/>
      <c r="B27" s="2"/>
      <c r="C27" s="3"/>
      <c r="D27" s="4"/>
      <c r="E27" s="7" t="s">
        <v>15</v>
      </c>
      <c r="F27" s="14" t="s">
        <v>17</v>
      </c>
    </row>
    <row r="28" spans="1:6" s="22" customFormat="1" ht="11.25">
      <c r="A28" s="23">
        <v>1</v>
      </c>
      <c r="B28" s="50">
        <v>2</v>
      </c>
      <c r="C28" s="51"/>
      <c r="D28" s="52"/>
      <c r="E28" s="23">
        <v>3</v>
      </c>
      <c r="F28" s="23">
        <v>4</v>
      </c>
    </row>
    <row r="29" spans="1:6" ht="12.75">
      <c r="A29">
        <v>1</v>
      </c>
      <c r="B29" t="s">
        <v>41</v>
      </c>
      <c r="E29" s="21" t="s">
        <v>31</v>
      </c>
      <c r="F29">
        <v>129.2</v>
      </c>
    </row>
    <row r="30" spans="1:6" ht="12.75">
      <c r="A30">
        <v>2</v>
      </c>
      <c r="B30" t="s">
        <v>44</v>
      </c>
      <c r="E30" s="21" t="s">
        <v>31</v>
      </c>
      <c r="F30">
        <v>18.6</v>
      </c>
    </row>
    <row r="31" spans="1:6" ht="12.75">
      <c r="A31">
        <v>3</v>
      </c>
      <c r="B31" t="s">
        <v>46</v>
      </c>
      <c r="E31" s="21" t="s">
        <v>45</v>
      </c>
      <c r="F31">
        <v>0</v>
      </c>
    </row>
    <row r="32" spans="1:6" ht="12.75">
      <c r="A32">
        <v>4</v>
      </c>
      <c r="B32" t="s">
        <v>52</v>
      </c>
      <c r="E32" s="21" t="s">
        <v>31</v>
      </c>
      <c r="F32">
        <v>27.5</v>
      </c>
    </row>
    <row r="33" spans="1:6" ht="12.75">
      <c r="A33">
        <v>5</v>
      </c>
      <c r="B33" t="s">
        <v>53</v>
      </c>
      <c r="E33" s="21" t="s">
        <v>54</v>
      </c>
      <c r="F33">
        <v>52</v>
      </c>
    </row>
    <row r="34" ht="12.75">
      <c r="E34" s="21"/>
    </row>
    <row r="35" spans="1:6" ht="12.75">
      <c r="A35" s="15" t="s">
        <v>18</v>
      </c>
      <c r="B35" s="15"/>
      <c r="C35" s="15"/>
      <c r="D35" s="15"/>
      <c r="E35" s="15"/>
      <c r="F35" s="31">
        <f>F29+F30+F31+F32+F33</f>
        <v>227.29999999999998</v>
      </c>
    </row>
    <row r="36" spans="1:6" ht="12.75">
      <c r="A36" s="15"/>
      <c r="B36" s="15"/>
      <c r="C36" s="15"/>
      <c r="D36" s="15"/>
      <c r="E36" s="15"/>
      <c r="F36" s="15"/>
    </row>
    <row r="38" ht="12.75">
      <c r="A38" s="17" t="s">
        <v>32</v>
      </c>
    </row>
    <row r="39" spans="1:6" ht="14.25">
      <c r="A39" s="59" t="s">
        <v>33</v>
      </c>
      <c r="B39" s="60"/>
      <c r="C39" s="60"/>
      <c r="D39" s="60"/>
      <c r="E39" s="60"/>
      <c r="F39" s="60"/>
    </row>
    <row r="40" spans="1:6" ht="15.75">
      <c r="A40" s="12"/>
      <c r="B40" s="26"/>
      <c r="C40" s="27"/>
      <c r="D40" s="27" t="str">
        <f>D23</f>
        <v>декабрь</v>
      </c>
      <c r="E40" s="27"/>
      <c r="F40" s="28"/>
    </row>
    <row r="41" spans="1:6" ht="12.75">
      <c r="A41" s="12" t="s">
        <v>24</v>
      </c>
      <c r="B41" s="5"/>
      <c r="C41" s="1"/>
      <c r="D41" s="6"/>
      <c r="E41" s="19" t="s">
        <v>35</v>
      </c>
      <c r="F41" s="13" t="s">
        <v>14</v>
      </c>
    </row>
    <row r="42" spans="1:6" ht="12.75">
      <c r="A42" s="18"/>
      <c r="B42" s="61" t="s">
        <v>34</v>
      </c>
      <c r="C42" s="62"/>
      <c r="D42" s="63"/>
      <c r="E42" s="19" t="s">
        <v>36</v>
      </c>
      <c r="F42" s="9" t="s">
        <v>30</v>
      </c>
    </row>
    <row r="43" spans="1:6" ht="12.75">
      <c r="A43" s="18"/>
      <c r="B43" s="64"/>
      <c r="C43" s="65"/>
      <c r="D43" s="66"/>
      <c r="E43" s="20" t="s">
        <v>37</v>
      </c>
      <c r="F43" s="9" t="s">
        <v>16</v>
      </c>
    </row>
    <row r="44" spans="1:6" ht="12.75">
      <c r="A44" s="2"/>
      <c r="B44" s="2"/>
      <c r="C44" s="3"/>
      <c r="D44" s="4"/>
      <c r="E44" s="7" t="s">
        <v>38</v>
      </c>
      <c r="F44" s="14" t="s">
        <v>17</v>
      </c>
    </row>
    <row r="45" spans="1:6" s="22" customFormat="1" ht="11.25">
      <c r="A45" s="23">
        <v>1</v>
      </c>
      <c r="B45" s="50">
        <v>2</v>
      </c>
      <c r="C45" s="51"/>
      <c r="D45" s="52"/>
      <c r="E45" s="23">
        <v>3</v>
      </c>
      <c r="F45" s="23">
        <v>4</v>
      </c>
    </row>
    <row r="46" spans="1:6" ht="12.75">
      <c r="A46">
        <v>1</v>
      </c>
      <c r="B46" t="s">
        <v>50</v>
      </c>
      <c r="E46" s="21">
        <v>0</v>
      </c>
      <c r="F46">
        <v>60</v>
      </c>
    </row>
    <row r="47" spans="1:6" ht="12.75">
      <c r="A47">
        <v>2</v>
      </c>
      <c r="B47" t="s">
        <v>51</v>
      </c>
      <c r="E47" s="21">
        <v>0</v>
      </c>
      <c r="F47">
        <v>52</v>
      </c>
    </row>
    <row r="48" spans="1:6" ht="12.75">
      <c r="A48">
        <v>3</v>
      </c>
      <c r="B48" t="s">
        <v>49</v>
      </c>
      <c r="E48" s="21">
        <v>0</v>
      </c>
      <c r="F48">
        <v>0</v>
      </c>
    </row>
    <row r="49" spans="1:6" ht="12.75">
      <c r="A49" s="15" t="s">
        <v>18</v>
      </c>
      <c r="B49" s="15"/>
      <c r="C49" s="15"/>
      <c r="D49" s="15"/>
      <c r="E49" s="15"/>
      <c r="F49" s="15">
        <f>F46+F47+F48</f>
        <v>112</v>
      </c>
    </row>
    <row r="51" spans="1:6" ht="15">
      <c r="A51" s="24"/>
      <c r="B51" s="25" t="s">
        <v>39</v>
      </c>
      <c r="C51" s="24"/>
      <c r="D51" s="24"/>
      <c r="E51" s="24"/>
      <c r="F51" s="30">
        <f>F17-F35-F49</f>
        <v>54740.7</v>
      </c>
    </row>
    <row r="52" spans="1:6" ht="12.75">
      <c r="A52" s="24"/>
      <c r="B52" s="24" t="s">
        <v>40</v>
      </c>
      <c r="C52" s="24"/>
      <c r="D52" s="24"/>
      <c r="E52" s="24"/>
      <c r="F52" s="24"/>
    </row>
    <row r="57" ht="12.75">
      <c r="A57" t="s">
        <v>88</v>
      </c>
    </row>
    <row r="58" spans="2:7" ht="15.75">
      <c r="B58" s="3"/>
      <c r="C58" s="3"/>
      <c r="D58" s="3"/>
      <c r="E58" s="27"/>
      <c r="F58" s="3"/>
      <c r="G58" s="3"/>
    </row>
    <row r="59" spans="1:7" ht="12.75">
      <c r="A59" s="67" t="s">
        <v>56</v>
      </c>
      <c r="B59" s="32"/>
      <c r="C59" t="s">
        <v>57</v>
      </c>
      <c r="D59" s="32"/>
      <c r="E59" t="s">
        <v>58</v>
      </c>
      <c r="F59" s="32"/>
      <c r="G59" s="8"/>
    </row>
    <row r="60" spans="1:7" ht="12.75">
      <c r="A60" s="68"/>
      <c r="B60" s="33"/>
      <c r="C60" t="s">
        <v>59</v>
      </c>
      <c r="D60" s="33"/>
      <c r="E60" t="s">
        <v>60</v>
      </c>
      <c r="F60" s="33"/>
      <c r="G60" s="10" t="s">
        <v>12</v>
      </c>
    </row>
    <row r="61" spans="1:7" ht="12.75">
      <c r="A61" s="68"/>
      <c r="B61" s="33" t="s">
        <v>61</v>
      </c>
      <c r="C61" t="s">
        <v>62</v>
      </c>
      <c r="D61" s="33"/>
      <c r="E61" t="s">
        <v>63</v>
      </c>
      <c r="F61" s="33"/>
      <c r="G61" s="34" t="s">
        <v>64</v>
      </c>
    </row>
    <row r="62" spans="1:7" ht="12.75">
      <c r="A62" s="68"/>
      <c r="B62" s="33" t="s">
        <v>15</v>
      </c>
      <c r="C62" s="3"/>
      <c r="D62" s="4"/>
      <c r="E62" s="3" t="s">
        <v>65</v>
      </c>
      <c r="F62" s="4"/>
      <c r="G62" s="11"/>
    </row>
    <row r="63" spans="1:7" ht="12.75">
      <c r="A63" s="68"/>
      <c r="B63" s="33" t="s">
        <v>16</v>
      </c>
      <c r="C63" s="35" t="s">
        <v>66</v>
      </c>
      <c r="D63" s="33" t="s">
        <v>67</v>
      </c>
      <c r="E63" s="36" t="s">
        <v>66</v>
      </c>
      <c r="F63" s="8"/>
      <c r="G63" s="10"/>
    </row>
    <row r="64" spans="1:7" ht="12.75">
      <c r="A64" s="68"/>
      <c r="B64" s="33" t="s">
        <v>68</v>
      </c>
      <c r="C64" s="37" t="s">
        <v>69</v>
      </c>
      <c r="D64" s="33" t="s">
        <v>69</v>
      </c>
      <c r="E64" s="34" t="s">
        <v>70</v>
      </c>
      <c r="F64" s="34" t="s">
        <v>71</v>
      </c>
      <c r="G64" s="10"/>
    </row>
    <row r="65" spans="1:7" ht="12.75">
      <c r="A65" s="68"/>
      <c r="B65" s="33"/>
      <c r="C65" s="37" t="s">
        <v>62</v>
      </c>
      <c r="D65" s="33" t="s">
        <v>72</v>
      </c>
      <c r="E65" s="34" t="s">
        <v>73</v>
      </c>
      <c r="F65" s="34" t="s">
        <v>74</v>
      </c>
      <c r="G65" s="10"/>
    </row>
    <row r="66" spans="1:7" ht="12.75">
      <c r="A66" s="69"/>
      <c r="B66" s="4"/>
      <c r="C66" s="38" t="s">
        <v>73</v>
      </c>
      <c r="D66" s="4" t="s">
        <v>75</v>
      </c>
      <c r="E66" s="11"/>
      <c r="F66" s="11"/>
      <c r="G66" s="11"/>
    </row>
    <row r="67" spans="1:7" ht="12.75">
      <c r="A67" s="39"/>
      <c r="B67" s="40">
        <v>1</v>
      </c>
      <c r="C67" s="40">
        <v>2</v>
      </c>
      <c r="D67" s="40">
        <v>3</v>
      </c>
      <c r="E67" s="41">
        <v>4</v>
      </c>
      <c r="F67" s="42">
        <v>5</v>
      </c>
      <c r="G67" s="43">
        <v>6</v>
      </c>
    </row>
    <row r="68" spans="1:7" ht="12.75">
      <c r="A68" s="39" t="s">
        <v>76</v>
      </c>
      <c r="B68" s="44">
        <v>61972.2</v>
      </c>
      <c r="C68" s="45">
        <v>46508.4833</v>
      </c>
      <c r="D68" s="45">
        <v>-1991.4141</v>
      </c>
      <c r="E68" s="45">
        <v>1367</v>
      </c>
      <c r="F68" s="39">
        <v>115</v>
      </c>
      <c r="G68" s="45">
        <f aca="true" t="shared" si="0" ref="G68:G79">B68/(C68+D68+E68+F68)-1</f>
        <v>0.347249000421078</v>
      </c>
    </row>
    <row r="69" spans="1:7" ht="12.75">
      <c r="A69" s="39" t="s">
        <v>77</v>
      </c>
      <c r="B69" s="44">
        <v>52450.8</v>
      </c>
      <c r="C69" s="45">
        <v>45891.4833</v>
      </c>
      <c r="D69" s="45">
        <v>-5002.6429</v>
      </c>
      <c r="E69" s="45">
        <v>1735</v>
      </c>
      <c r="F69" s="39">
        <v>115</v>
      </c>
      <c r="G69" s="45">
        <f t="shared" si="0"/>
        <v>0.22723966090572745</v>
      </c>
    </row>
    <row r="70" spans="1:7" ht="12.75">
      <c r="A70" s="39" t="s">
        <v>78</v>
      </c>
      <c r="B70" s="44">
        <v>55378</v>
      </c>
      <c r="C70" s="45">
        <v>41140.9214</v>
      </c>
      <c r="D70" s="45">
        <v>-925.2917</v>
      </c>
      <c r="E70" s="45">
        <v>1571</v>
      </c>
      <c r="F70" s="39">
        <v>75</v>
      </c>
      <c r="G70" s="45">
        <f t="shared" si="0"/>
        <v>0.3228820855008423</v>
      </c>
    </row>
    <row r="71" spans="1:7" ht="12.75">
      <c r="A71" s="39" t="s">
        <v>79</v>
      </c>
      <c r="B71" s="44">
        <v>45987</v>
      </c>
      <c r="C71" s="45">
        <v>39178.3213</v>
      </c>
      <c r="D71" s="45">
        <v>-3088.1915</v>
      </c>
      <c r="E71" s="45">
        <v>1850</v>
      </c>
      <c r="F71" s="39">
        <v>-52</v>
      </c>
      <c r="G71" s="45">
        <f t="shared" si="0"/>
        <v>0.21375745498000276</v>
      </c>
    </row>
    <row r="72" spans="1:7" ht="12.75">
      <c r="A72" s="39" t="s">
        <v>80</v>
      </c>
      <c r="B72" s="44">
        <v>41558</v>
      </c>
      <c r="C72" s="45">
        <v>37587.2048</v>
      </c>
      <c r="D72" s="45">
        <v>-1785.7583</v>
      </c>
      <c r="E72" s="45">
        <v>2372</v>
      </c>
      <c r="F72" s="39">
        <v>-70</v>
      </c>
      <c r="G72" s="45">
        <f t="shared" si="0"/>
        <v>0.0906624942706955</v>
      </c>
    </row>
    <row r="73" spans="1:7" ht="12.75">
      <c r="A73" s="39" t="s">
        <v>81</v>
      </c>
      <c r="B73" s="46">
        <v>46040</v>
      </c>
      <c r="C73" s="45">
        <v>35548.0608</v>
      </c>
      <c r="D73" s="45">
        <v>-854.581</v>
      </c>
      <c r="E73" s="45">
        <v>2558.8</v>
      </c>
      <c r="F73" s="39">
        <v>-68</v>
      </c>
      <c r="G73" s="45">
        <f t="shared" si="0"/>
        <v>0.23815763671184498</v>
      </c>
    </row>
    <row r="74" spans="1:7" ht="12.75">
      <c r="A74" s="47" t="s">
        <v>82</v>
      </c>
      <c r="B74" s="46">
        <v>44754</v>
      </c>
      <c r="C74" s="45">
        <v>34747.3292</v>
      </c>
      <c r="D74" s="45">
        <v>327.4146</v>
      </c>
      <c r="E74" s="45">
        <v>2546</v>
      </c>
      <c r="F74" s="39">
        <v>-68</v>
      </c>
      <c r="G74" s="45">
        <f t="shared" si="0"/>
        <v>0.1917637826506835</v>
      </c>
    </row>
    <row r="75" spans="1:7" ht="12.75">
      <c r="A75" s="47" t="s">
        <v>83</v>
      </c>
      <c r="B75" s="46">
        <v>48479</v>
      </c>
      <c r="C75" s="45">
        <v>36666.976</v>
      </c>
      <c r="D75" s="45">
        <v>2035.5006</v>
      </c>
      <c r="E75" s="45">
        <v>2212</v>
      </c>
      <c r="F75" s="39">
        <v>-40</v>
      </c>
      <c r="G75" s="45">
        <f t="shared" si="0"/>
        <v>0.18604576822887076</v>
      </c>
    </row>
    <row r="76" spans="1:7" ht="12.75">
      <c r="A76" s="47" t="s">
        <v>84</v>
      </c>
      <c r="B76" s="46">
        <v>47222</v>
      </c>
      <c r="C76" s="45">
        <v>38151.2261</v>
      </c>
      <c r="D76" s="45">
        <v>567.3477</v>
      </c>
      <c r="E76" s="45">
        <v>1800</v>
      </c>
      <c r="F76" s="39">
        <v>-40</v>
      </c>
      <c r="G76" s="45">
        <f t="shared" si="0"/>
        <v>0.1665924850346383</v>
      </c>
    </row>
    <row r="77" spans="1:7" ht="12.75">
      <c r="A77" s="47" t="s">
        <v>85</v>
      </c>
      <c r="B77" s="46">
        <v>50279</v>
      </c>
      <c r="C77" s="45">
        <v>41300.2927</v>
      </c>
      <c r="D77" s="45">
        <v>34.702</v>
      </c>
      <c r="E77" s="45">
        <v>2590</v>
      </c>
      <c r="F77" s="39">
        <v>281.5484</v>
      </c>
      <c r="G77" s="45">
        <f t="shared" si="0"/>
        <v>0.13736556794914834</v>
      </c>
    </row>
    <row r="78" spans="1:7" ht="12.75">
      <c r="A78" s="47" t="s">
        <v>86</v>
      </c>
      <c r="B78" s="46">
        <v>56749</v>
      </c>
      <c r="C78" s="45">
        <v>43074.2729</v>
      </c>
      <c r="D78" s="45">
        <v>-427.5469</v>
      </c>
      <c r="E78" s="45">
        <v>2975.3333</v>
      </c>
      <c r="F78" s="39">
        <v>-12.8</v>
      </c>
      <c r="G78" s="45">
        <f t="shared" si="0"/>
        <v>0.2442429644982198</v>
      </c>
    </row>
    <row r="79" spans="1:7" ht="12.75">
      <c r="A79" s="47" t="s">
        <v>55</v>
      </c>
      <c r="B79" s="46">
        <v>54741</v>
      </c>
      <c r="C79" s="45">
        <v>44060.596</v>
      </c>
      <c r="D79" s="45">
        <v>-564.311</v>
      </c>
      <c r="E79" s="45">
        <v>2764.0645</v>
      </c>
      <c r="F79" s="39">
        <v>-1.5484</v>
      </c>
      <c r="G79" s="45">
        <f t="shared" si="0"/>
        <v>0.1833640020558165</v>
      </c>
    </row>
    <row r="80" spans="1:7" ht="12.75">
      <c r="A80" s="47" t="s">
        <v>87</v>
      </c>
      <c r="B80" s="48">
        <f>SUM(B68:B79)</f>
        <v>605610</v>
      </c>
      <c r="C80" s="48">
        <f>SUM(C68:C79)</f>
        <v>483855.16780000005</v>
      </c>
      <c r="D80" s="48">
        <f>SUM(D68:D79)</f>
        <v>-11674.7725</v>
      </c>
      <c r="E80" s="48">
        <f>SUM(E68:E79)</f>
        <v>26341.197799999998</v>
      </c>
      <c r="F80" s="48">
        <f>SUM(F68:F79)</f>
        <v>234.20000000000002</v>
      </c>
      <c r="G80" s="48">
        <f>SUM(G68:G78)/12</f>
        <v>0.19716324176264596</v>
      </c>
    </row>
  </sheetData>
  <sheetProtection/>
  <mergeCells count="15">
    <mergeCell ref="A1:F1"/>
    <mergeCell ref="A2:F2"/>
    <mergeCell ref="A3:F3"/>
    <mergeCell ref="A5:F5"/>
    <mergeCell ref="B43:D43"/>
    <mergeCell ref="A59:A66"/>
    <mergeCell ref="A6:F6"/>
    <mergeCell ref="B25:D25"/>
    <mergeCell ref="A21:F21"/>
    <mergeCell ref="A22:F22"/>
    <mergeCell ref="B45:D45"/>
    <mergeCell ref="B26:D26"/>
    <mergeCell ref="B28:D28"/>
    <mergeCell ref="A39:F39"/>
    <mergeCell ref="B42:D42"/>
  </mergeCells>
  <printOptions gridLines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Admin</cp:lastModifiedBy>
  <cp:lastPrinted>2006-03-27T12:58:28Z</cp:lastPrinted>
  <dcterms:created xsi:type="dcterms:W3CDTF">2006-03-27T11:50:10Z</dcterms:created>
  <dcterms:modified xsi:type="dcterms:W3CDTF">2011-02-16T08:42:44Z</dcterms:modified>
  <cp:category/>
  <cp:version/>
  <cp:contentType/>
  <cp:contentStatus/>
</cp:coreProperties>
</file>