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<sst xmlns="http://schemas.openxmlformats.org/spreadsheetml/2006/main" count="113" uniqueCount="88">
  <si>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</si>
  <si>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</si>
  <si>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</si>
  <si>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</si>
  <si>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</si>
  <si>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</si>
  <si>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</si>
  <si>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</si>
  <si>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</si>
  <si>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</si>
  <si>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</si>
  <si>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</si>
  <si>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</si>
  <si>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</si>
  <si>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</si>
  <si>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</si>
  <si>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</si>
  <si>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</si>
  <si>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</si>
  <si>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</si>
  <si>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</si>
  <si>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</si>
  <si>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</si>
  <si>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</si>
  <si>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</si>
  <si>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</si>
  <si>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</si>
  <si>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</si>
  <si>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</si>
  <si>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</si>
  <si>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</si>
  <si>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</si>
  <si>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</si>
  <si>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</si>
  <si>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</si>
  <si>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</si>
  <si>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</si>
  <si>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</si>
  <si>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</si>
  <si>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</si>
  <si>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</si>
  <si>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</si>
  <si>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</si>
  <si>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</si>
  <si>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</si>
  <si>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</si>
  <si>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</si>
  <si>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</si>
  <si>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</si>
  <si>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за  2010 год</t>
  </si>
  <si>
    <t>сварочный аппарат</t>
  </si>
  <si>
    <t>освещение подвала</t>
  </si>
  <si>
    <t>ОАО "ВолгаТелеком"</t>
  </si>
  <si>
    <t>декабрь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</si>
  <si>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</si>
  <si>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</si>
  <si>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</si>
  <si>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</si>
  <si>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</si>
  <si>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</si>
  <si>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</si>
  <si>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</si>
  <si>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</si>
  <si>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</si>
  <si>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</si>
  <si>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</si>
  <si>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</si>
  <si>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</si>
  <si>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</si>
  <si>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</si>
  <si>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</si>
  <si>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</si>
  <si>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</si>
  <si>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</si>
  <si>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</si>
  <si>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</si>
  <si>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</si>
  <si>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</si>
  <si>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</si>
  <si>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</si>
  <si>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</si>
  <si>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</si>
  <si>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</si>
  <si>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</si>
  <si>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</si>
  <si>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</si>
  <si>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</si>
  <si>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Расчет коэффициента распределения в доме № 24 пр. Тракторостроителей за январь-декабрь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</si>
</sst>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24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C81" sqref="C81:F81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2.75390625" style="0" customWidth="1"/>
    <col min="4" max="4" width="11.125" style="0" customWidth="1"/>
    <col min="5" max="5" width="15.125" style="0" customWidth="1"/>
    <col min="6" max="6" width="12.625" style="0" customWidth="1"/>
    <col min="7" max="7" width="15.75390625" style="0" customWidth="1"/>
  </cols>
  <sheetData>
    <row r="1" spans="1:6" s="1" customFormat="1" ht="15">
      <c r="A1" s="50" t="s">
        <v>0</v>
      </c>
      <c r="B1" s="50"/>
      <c r="C1" s="50"/>
      <c r="D1" s="50"/>
      <c r="E1" s="50"/>
      <c r="F1" s="50"/>
    </row>
    <row r="2" spans="1:6" ht="15.75">
      <c r="A2" s="71" t="s">
        <v>1</v>
      </c>
      <c r="B2" s="71"/>
      <c r="C2" s="71"/>
      <c r="D2" s="71"/>
      <c r="E2" s="71"/>
      <c r="F2" s="71"/>
    </row>
    <row r="3" spans="1:6" s="1" customFormat="1" ht="15">
      <c r="A3" s="50" t="s">
        <v>49</v>
      </c>
      <c r="B3" s="50"/>
      <c r="C3" s="50"/>
      <c r="D3" s="50"/>
      <c r="E3" s="50"/>
      <c r="F3" s="50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54" t="s">
        <v>2</v>
      </c>
      <c r="B6" s="55"/>
      <c r="C6" s="55"/>
      <c r="D6" s="55"/>
      <c r="E6" s="55"/>
      <c r="F6" s="55"/>
    </row>
    <row r="7" spans="1:6" ht="12.75">
      <c r="A7" s="56" t="s">
        <v>20</v>
      </c>
      <c r="B7" s="57"/>
      <c r="C7" s="57"/>
      <c r="D7" s="57"/>
      <c r="E7" s="57"/>
      <c r="F7" s="57"/>
    </row>
    <row r="8" spans="1:6" ht="15.75">
      <c r="A8" s="14"/>
      <c r="B8" s="27"/>
      <c r="C8" s="28"/>
      <c r="D8" s="28" t="s">
        <v>53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4817</v>
      </c>
      <c r="D14">
        <v>5125</v>
      </c>
      <c r="E14">
        <v>40</v>
      </c>
      <c r="F14">
        <f aca="true" t="shared" si="0" ref="F14:F19">(D14-C14)*E14</f>
        <v>12320</v>
      </c>
    </row>
    <row r="15" spans="1:6" ht="12.75">
      <c r="A15" s="18" t="s">
        <v>42</v>
      </c>
      <c r="B15">
        <v>7200219172</v>
      </c>
      <c r="C15">
        <v>12557</v>
      </c>
      <c r="D15">
        <v>13166</v>
      </c>
      <c r="E15">
        <v>1</v>
      </c>
      <c r="F15">
        <f t="shared" si="0"/>
        <v>609</v>
      </c>
    </row>
    <row r="16" spans="1:6" ht="12.75">
      <c r="A16" s="18" t="s">
        <v>43</v>
      </c>
      <c r="B16">
        <v>7200222025</v>
      </c>
      <c r="C16">
        <v>4717</v>
      </c>
      <c r="D16">
        <v>4998</v>
      </c>
      <c r="E16">
        <v>60</v>
      </c>
      <c r="F16">
        <f t="shared" si="0"/>
        <v>16860</v>
      </c>
    </row>
    <row r="17" spans="1:6" ht="12.75">
      <c r="A17" s="18" t="s">
        <v>43</v>
      </c>
      <c r="B17">
        <v>7200203387</v>
      </c>
      <c r="C17">
        <v>13762</v>
      </c>
      <c r="D17">
        <v>14459</v>
      </c>
      <c r="E17">
        <v>1</v>
      </c>
      <c r="F17">
        <f t="shared" si="0"/>
        <v>697</v>
      </c>
    </row>
    <row r="18" spans="1:6" ht="12.75">
      <c r="A18" s="18" t="s">
        <v>44</v>
      </c>
      <c r="B18">
        <v>7200199461</v>
      </c>
      <c r="C18">
        <v>6502</v>
      </c>
      <c r="D18">
        <v>6930</v>
      </c>
      <c r="E18">
        <v>60</v>
      </c>
      <c r="F18">
        <f t="shared" si="0"/>
        <v>25680</v>
      </c>
    </row>
    <row r="19" spans="1:6" ht="12.75">
      <c r="A19" s="18" t="s">
        <v>44</v>
      </c>
      <c r="B19">
        <v>7200203386</v>
      </c>
      <c r="C19">
        <v>18261</v>
      </c>
      <c r="D19">
        <v>19378</v>
      </c>
      <c r="E19">
        <v>1</v>
      </c>
      <c r="F19">
        <f t="shared" si="0"/>
        <v>1117</v>
      </c>
    </row>
    <row r="20" spans="1:6" s="17" customFormat="1" ht="12.75">
      <c r="A20" s="17" t="s">
        <v>19</v>
      </c>
      <c r="F20" s="17">
        <f>F14+F15+F16+F17+F18+F19</f>
        <v>57283</v>
      </c>
    </row>
    <row r="23" ht="12.75">
      <c r="A23" s="19" t="s">
        <v>22</v>
      </c>
    </row>
    <row r="24" spans="1:6" ht="14.25">
      <c r="A24" s="54" t="s">
        <v>23</v>
      </c>
      <c r="B24" s="55"/>
      <c r="C24" s="55"/>
      <c r="D24" s="55"/>
      <c r="E24" s="55"/>
      <c r="F24" s="55"/>
    </row>
    <row r="25" spans="1:6" s="30" customFormat="1" ht="15">
      <c r="A25" s="58" t="s">
        <v>48</v>
      </c>
      <c r="B25" s="59"/>
      <c r="C25" s="59"/>
      <c r="D25" s="59"/>
      <c r="E25" s="59"/>
      <c r="F25" s="59"/>
    </row>
    <row r="26" spans="1:6" ht="15.75">
      <c r="A26" s="14"/>
      <c r="B26" s="27"/>
      <c r="C26" s="28"/>
      <c r="D26" s="28" t="str">
        <f>D8</f>
        <v>декабрь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62" t="s">
        <v>25</v>
      </c>
      <c r="C28" s="63"/>
      <c r="D28" s="64"/>
      <c r="E28" s="21" t="s">
        <v>28</v>
      </c>
      <c r="F28" s="11" t="s">
        <v>30</v>
      </c>
    </row>
    <row r="29" spans="1:6" ht="12.75">
      <c r="A29" s="20"/>
      <c r="B29" s="65" t="s">
        <v>26</v>
      </c>
      <c r="C29" s="66"/>
      <c r="D29" s="67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51">
        <v>2</v>
      </c>
      <c r="C31" s="52"/>
      <c r="D31" s="53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73</v>
      </c>
    </row>
    <row r="33" spans="1:6" ht="12.75">
      <c r="A33">
        <v>2</v>
      </c>
      <c r="B33" t="s">
        <v>45</v>
      </c>
      <c r="E33" s="23" t="s">
        <v>31</v>
      </c>
      <c r="F33">
        <v>18.6</v>
      </c>
    </row>
    <row r="34" spans="1:6" ht="12.75">
      <c r="A34">
        <v>3</v>
      </c>
      <c r="B34" t="s">
        <v>47</v>
      </c>
      <c r="E34" s="23" t="s">
        <v>46</v>
      </c>
      <c r="F34">
        <v>1</v>
      </c>
    </row>
    <row r="35" spans="1:6" ht="12.75">
      <c r="A35">
        <v>4</v>
      </c>
      <c r="B35" t="s">
        <v>52</v>
      </c>
      <c r="E35" s="23" t="s">
        <v>31</v>
      </c>
      <c r="F35">
        <v>7.5</v>
      </c>
    </row>
    <row r="36" spans="1:6" ht="12.75">
      <c r="A36" s="17" t="s">
        <v>19</v>
      </c>
      <c r="B36" s="17"/>
      <c r="C36" s="17"/>
      <c r="D36" s="17"/>
      <c r="E36" s="17"/>
      <c r="F36" s="32">
        <f>F32+F33+F34+F35</f>
        <v>100.1</v>
      </c>
    </row>
    <row r="37" spans="1:6" ht="12.75">
      <c r="A37" s="17"/>
      <c r="B37" s="17"/>
      <c r="C37" s="17"/>
      <c r="D37" s="17"/>
      <c r="E37" s="17"/>
      <c r="F37" s="17"/>
    </row>
    <row r="39" ht="12.75">
      <c r="A39" s="19" t="s">
        <v>32</v>
      </c>
    </row>
    <row r="40" spans="1:6" ht="14.25">
      <c r="A40" s="60" t="s">
        <v>33</v>
      </c>
      <c r="B40" s="61"/>
      <c r="C40" s="61"/>
      <c r="D40" s="61"/>
      <c r="E40" s="61"/>
      <c r="F40" s="61"/>
    </row>
    <row r="41" spans="1:6" ht="15.75">
      <c r="A41" s="14"/>
      <c r="B41" s="27"/>
      <c r="C41" s="28"/>
      <c r="D41" s="28" t="str">
        <f>D8</f>
        <v>декабрь</v>
      </c>
      <c r="E41" s="28"/>
      <c r="F41" s="29"/>
    </row>
    <row r="42" spans="1:6" ht="12.75">
      <c r="A42" s="14" t="s">
        <v>24</v>
      </c>
      <c r="B42" s="7"/>
      <c r="C42" s="3"/>
      <c r="D42" s="8"/>
      <c r="E42" s="21" t="s">
        <v>35</v>
      </c>
      <c r="F42" s="15" t="s">
        <v>15</v>
      </c>
    </row>
    <row r="43" spans="1:6" ht="12.75">
      <c r="A43" s="20"/>
      <c r="B43" s="62" t="s">
        <v>34</v>
      </c>
      <c r="C43" s="63"/>
      <c r="D43" s="64"/>
      <c r="E43" s="21" t="s">
        <v>36</v>
      </c>
      <c r="F43" s="11" t="s">
        <v>30</v>
      </c>
    </row>
    <row r="44" spans="1:6" ht="12.75">
      <c r="A44" s="20"/>
      <c r="B44" s="65"/>
      <c r="C44" s="66"/>
      <c r="D44" s="67"/>
      <c r="E44" s="22" t="s">
        <v>37</v>
      </c>
      <c r="F44" s="11" t="s">
        <v>17</v>
      </c>
    </row>
    <row r="45" spans="1:6" ht="12.75">
      <c r="A45" s="4"/>
      <c r="B45" s="4"/>
      <c r="C45" s="5"/>
      <c r="D45" s="6"/>
      <c r="E45" s="9" t="s">
        <v>38</v>
      </c>
      <c r="F45" s="16" t="s">
        <v>18</v>
      </c>
    </row>
    <row r="46" spans="1:6" s="24" customFormat="1" ht="11.25">
      <c r="A46" s="25">
        <v>1</v>
      </c>
      <c r="B46" s="51">
        <v>2</v>
      </c>
      <c r="C46" s="52"/>
      <c r="D46" s="53"/>
      <c r="E46" s="25">
        <v>3</v>
      </c>
      <c r="F46" s="25">
        <v>4</v>
      </c>
    </row>
    <row r="47" ht="12.75">
      <c r="E47" s="23"/>
    </row>
    <row r="48" spans="1:6" ht="12.75">
      <c r="A48">
        <v>1</v>
      </c>
      <c r="B48" t="s">
        <v>50</v>
      </c>
      <c r="E48" s="23">
        <v>0</v>
      </c>
      <c r="F48">
        <v>32</v>
      </c>
    </row>
    <row r="49" spans="1:6" ht="12.75">
      <c r="A49">
        <v>2</v>
      </c>
      <c r="B49" t="s">
        <v>51</v>
      </c>
      <c r="E49" s="23">
        <v>0</v>
      </c>
      <c r="F49">
        <v>51.2</v>
      </c>
    </row>
    <row r="50" spans="1:6" ht="12.75">
      <c r="A50" s="17" t="s">
        <v>19</v>
      </c>
      <c r="B50" s="17"/>
      <c r="C50" s="17"/>
      <c r="D50" s="17"/>
      <c r="E50" s="17"/>
      <c r="F50" s="17">
        <f>F47+F48+F49</f>
        <v>83.2</v>
      </c>
    </row>
    <row r="52" spans="1:6" ht="15">
      <c r="A52" s="26"/>
      <c r="B52" s="26" t="s">
        <v>39</v>
      </c>
      <c r="C52" s="26"/>
      <c r="D52" s="26"/>
      <c r="E52" s="26"/>
      <c r="F52" s="31">
        <f>F20-F36-F50</f>
        <v>57099.700000000004</v>
      </c>
    </row>
    <row r="53" spans="1:6" ht="12.75">
      <c r="A53" s="26"/>
      <c r="B53" s="26" t="s">
        <v>40</v>
      </c>
      <c r="C53" s="26"/>
      <c r="D53" s="26"/>
      <c r="E53" s="26"/>
      <c r="F53" s="26"/>
    </row>
    <row r="57" ht="12.75">
      <c r="B57" s="19" t="s">
        <v>54</v>
      </c>
    </row>
    <row r="58" ht="12.75">
      <c r="A58" t="s">
        <v>87</v>
      </c>
    </row>
    <row r="59" spans="2:7" ht="15.75">
      <c r="B59" s="5"/>
      <c r="C59" s="5"/>
      <c r="D59" s="5"/>
      <c r="E59" s="28"/>
      <c r="F59" s="5"/>
      <c r="G59" s="5"/>
    </row>
    <row r="60" spans="1:7" ht="12.75">
      <c r="A60" s="68" t="s">
        <v>55</v>
      </c>
      <c r="B60" s="33"/>
      <c r="C60" t="s">
        <v>56</v>
      </c>
      <c r="D60" s="33"/>
      <c r="E60" t="s">
        <v>57</v>
      </c>
      <c r="F60" s="33"/>
      <c r="G60" s="10"/>
    </row>
    <row r="61" spans="1:7" ht="12.75">
      <c r="A61" s="69"/>
      <c r="B61" s="34"/>
      <c r="C61" t="s">
        <v>58</v>
      </c>
      <c r="D61" s="34"/>
      <c r="E61" t="s">
        <v>59</v>
      </c>
      <c r="F61" s="34"/>
      <c r="G61" s="12" t="s">
        <v>13</v>
      </c>
    </row>
    <row r="62" spans="1:7" ht="12.75">
      <c r="A62" s="69"/>
      <c r="B62" s="34" t="s">
        <v>60</v>
      </c>
      <c r="C62" t="s">
        <v>61</v>
      </c>
      <c r="D62" s="34"/>
      <c r="E62" t="s">
        <v>62</v>
      </c>
      <c r="F62" s="34"/>
      <c r="G62" s="35" t="s">
        <v>63</v>
      </c>
    </row>
    <row r="63" spans="1:7" ht="12.75">
      <c r="A63" s="69"/>
      <c r="B63" s="34" t="s">
        <v>16</v>
      </c>
      <c r="C63" s="5"/>
      <c r="D63" s="6"/>
      <c r="E63" s="5" t="s">
        <v>64</v>
      </c>
      <c r="F63" s="6"/>
      <c r="G63" s="13"/>
    </row>
    <row r="64" spans="1:7" ht="12.75">
      <c r="A64" s="69"/>
      <c r="B64" s="34" t="s">
        <v>17</v>
      </c>
      <c r="C64" s="36" t="s">
        <v>65</v>
      </c>
      <c r="D64" s="34" t="s">
        <v>66</v>
      </c>
      <c r="E64" s="37" t="s">
        <v>65</v>
      </c>
      <c r="F64" s="10"/>
      <c r="G64" s="12"/>
    </row>
    <row r="65" spans="1:7" ht="12.75">
      <c r="A65" s="69"/>
      <c r="B65" s="34" t="s">
        <v>67</v>
      </c>
      <c r="C65" s="38" t="s">
        <v>68</v>
      </c>
      <c r="D65" s="34" t="s">
        <v>68</v>
      </c>
      <c r="E65" s="35" t="s">
        <v>69</v>
      </c>
      <c r="F65" s="35" t="s">
        <v>70</v>
      </c>
      <c r="G65" s="12"/>
    </row>
    <row r="66" spans="1:7" ht="12.75">
      <c r="A66" s="69"/>
      <c r="B66" s="34"/>
      <c r="C66" s="38" t="s">
        <v>61</v>
      </c>
      <c r="D66" s="34" t="s">
        <v>71</v>
      </c>
      <c r="E66" s="35" t="s">
        <v>72</v>
      </c>
      <c r="F66" s="35" t="s">
        <v>73</v>
      </c>
      <c r="G66" s="12"/>
    </row>
    <row r="67" spans="1:7" ht="12.75">
      <c r="A67" s="70"/>
      <c r="B67" s="6"/>
      <c r="C67" s="39" t="s">
        <v>72</v>
      </c>
      <c r="D67" s="6" t="s">
        <v>74</v>
      </c>
      <c r="E67" s="13"/>
      <c r="F67" s="13"/>
      <c r="G67" s="13"/>
    </row>
    <row r="68" spans="1:7" ht="12.75">
      <c r="A68" s="40"/>
      <c r="B68" s="41">
        <v>1</v>
      </c>
      <c r="C68" s="41">
        <v>2</v>
      </c>
      <c r="D68" s="41">
        <v>3</v>
      </c>
      <c r="E68" s="42">
        <v>4</v>
      </c>
      <c r="F68" s="43">
        <v>5</v>
      </c>
      <c r="G68" s="44">
        <v>6</v>
      </c>
    </row>
    <row r="69" spans="1:7" ht="12.75">
      <c r="A69" s="40" t="s">
        <v>75</v>
      </c>
      <c r="B69" s="45">
        <v>67502</v>
      </c>
      <c r="C69" s="46">
        <v>47709.3595</v>
      </c>
      <c r="D69" s="46">
        <v>-1280.1685</v>
      </c>
      <c r="E69" s="46">
        <v>830</v>
      </c>
      <c r="F69" s="40">
        <v>-84</v>
      </c>
      <c r="G69" s="46">
        <f aca="true" t="shared" si="1" ref="G69:G80">B69/(C69+D69+E69+F69)-1</f>
        <v>0.43087920937087465</v>
      </c>
    </row>
    <row r="70" spans="1:7" ht="12.75">
      <c r="A70" s="40" t="s">
        <v>76</v>
      </c>
      <c r="B70" s="45">
        <v>54678.6</v>
      </c>
      <c r="C70" s="46">
        <v>49223.1595</v>
      </c>
      <c r="D70" s="46">
        <v>-4775.3959</v>
      </c>
      <c r="E70" s="46">
        <v>830</v>
      </c>
      <c r="F70" s="40">
        <v>-84</v>
      </c>
      <c r="G70" s="46">
        <f t="shared" si="1"/>
        <v>0.2098704698273901</v>
      </c>
    </row>
    <row r="71" spans="1:7" ht="12.75">
      <c r="A71" s="40" t="s">
        <v>77</v>
      </c>
      <c r="B71" s="45">
        <v>58459</v>
      </c>
      <c r="C71" s="46">
        <v>44354.8911</v>
      </c>
      <c r="D71" s="46">
        <v>-1644.1851</v>
      </c>
      <c r="E71" s="46">
        <v>1155.3226</v>
      </c>
      <c r="F71" s="40">
        <v>-11</v>
      </c>
      <c r="G71" s="46">
        <f t="shared" si="1"/>
        <v>0.33300562937040246</v>
      </c>
    </row>
    <row r="72" spans="1:7" ht="12.75">
      <c r="A72" s="40" t="s">
        <v>78</v>
      </c>
      <c r="B72" s="45">
        <v>46408</v>
      </c>
      <c r="C72" s="46">
        <v>42320.2244</v>
      </c>
      <c r="D72" s="46">
        <v>-1668.2356</v>
      </c>
      <c r="E72" s="46">
        <v>1429</v>
      </c>
      <c r="F72" s="40">
        <v>-11</v>
      </c>
      <c r="G72" s="46">
        <f t="shared" si="1"/>
        <v>0.10311415153027093</v>
      </c>
    </row>
    <row r="73" spans="1:7" ht="12.75">
      <c r="A73" s="40" t="s">
        <v>79</v>
      </c>
      <c r="B73" s="45">
        <v>43589</v>
      </c>
      <c r="C73" s="46">
        <v>42369.1743</v>
      </c>
      <c r="D73" s="46">
        <v>-1816.5367</v>
      </c>
      <c r="E73" s="46">
        <v>1859.5</v>
      </c>
      <c r="F73" s="40">
        <v>-22.5</v>
      </c>
      <c r="G73" s="46">
        <f t="shared" si="1"/>
        <v>0.028293763945743233</v>
      </c>
    </row>
    <row r="74" spans="1:7" ht="12.75">
      <c r="A74" s="40" t="s">
        <v>80</v>
      </c>
      <c r="B74" s="47">
        <v>48168</v>
      </c>
      <c r="C74" s="46">
        <v>40218.9548</v>
      </c>
      <c r="D74" s="46">
        <v>-1652.9957</v>
      </c>
      <c r="E74" s="46">
        <v>1229</v>
      </c>
      <c r="F74" s="40">
        <v>25</v>
      </c>
      <c r="G74" s="46">
        <f t="shared" si="1"/>
        <v>0.2096446377314336</v>
      </c>
    </row>
    <row r="75" spans="1:7" ht="12.75">
      <c r="A75" s="48" t="s">
        <v>81</v>
      </c>
      <c r="B75" s="47">
        <v>47362</v>
      </c>
      <c r="C75" s="46">
        <v>39136.7427</v>
      </c>
      <c r="D75" s="46">
        <v>-311.9098</v>
      </c>
      <c r="E75" s="46">
        <v>1401</v>
      </c>
      <c r="F75" s="40">
        <v>-37</v>
      </c>
      <c r="G75" s="46">
        <f t="shared" si="1"/>
        <v>0.17848657406520507</v>
      </c>
    </row>
    <row r="76" spans="1:7" ht="12.75">
      <c r="A76" s="48" t="s">
        <v>82</v>
      </c>
      <c r="B76" s="47">
        <v>51873</v>
      </c>
      <c r="C76" s="46">
        <v>42441.1643</v>
      </c>
      <c r="D76" s="46">
        <v>-1244.7257</v>
      </c>
      <c r="E76" s="46">
        <v>1006.5</v>
      </c>
      <c r="F76" s="40">
        <v>-14.5</v>
      </c>
      <c r="G76" s="46">
        <f t="shared" si="1"/>
        <v>0.22955486672123504</v>
      </c>
    </row>
    <row r="77" spans="1:7" ht="12.75">
      <c r="A77" s="48" t="s">
        <v>83</v>
      </c>
      <c r="B77" s="47">
        <v>47897</v>
      </c>
      <c r="C77" s="46">
        <v>42360.6059</v>
      </c>
      <c r="D77" s="46">
        <v>-959.3827</v>
      </c>
      <c r="E77" s="46">
        <v>1136.5</v>
      </c>
      <c r="F77" s="40">
        <v>161.5</v>
      </c>
      <c r="G77" s="46">
        <f t="shared" si="1"/>
        <v>0.12173000842788162</v>
      </c>
    </row>
    <row r="78" spans="1:7" ht="12.75">
      <c r="A78" s="48" t="s">
        <v>84</v>
      </c>
      <c r="B78" s="47">
        <v>52475</v>
      </c>
      <c r="C78" s="46">
        <v>41441.7554</v>
      </c>
      <c r="D78" s="46">
        <v>1445.7761</v>
      </c>
      <c r="E78" s="46">
        <v>1364.5</v>
      </c>
      <c r="F78" s="40">
        <v>154.9194</v>
      </c>
      <c r="G78" s="46">
        <f t="shared" si="1"/>
        <v>0.18168437455137232</v>
      </c>
    </row>
    <row r="79" spans="1:7" ht="12.75">
      <c r="A79" s="48" t="s">
        <v>85</v>
      </c>
      <c r="B79" s="47">
        <v>58869</v>
      </c>
      <c r="C79" s="46">
        <v>44455.2317</v>
      </c>
      <c r="D79" s="46">
        <v>2093.2443</v>
      </c>
      <c r="E79" s="46">
        <v>1097.8</v>
      </c>
      <c r="F79" s="40">
        <v>139</v>
      </c>
      <c r="G79" s="46">
        <f t="shared" si="1"/>
        <v>0.23194851903753788</v>
      </c>
    </row>
    <row r="80" spans="1:7" ht="12.75">
      <c r="A80" s="48" t="s">
        <v>53</v>
      </c>
      <c r="B80" s="47">
        <v>57100</v>
      </c>
      <c r="C80" s="46">
        <v>47629.596</v>
      </c>
      <c r="D80" s="46">
        <v>869.7564</v>
      </c>
      <c r="E80" s="46">
        <v>1216</v>
      </c>
      <c r="F80" s="40">
        <v>139</v>
      </c>
      <c r="G80" s="46">
        <f t="shared" si="1"/>
        <v>0.1453363096939959</v>
      </c>
    </row>
    <row r="81" spans="1:7" ht="12.75">
      <c r="A81" s="48" t="s">
        <v>86</v>
      </c>
      <c r="B81" s="49">
        <f>SUM(B69:B80)</f>
        <v>634380.6</v>
      </c>
      <c r="C81" s="49">
        <f>SUM(C69:C80)</f>
        <v>523660.8596000001</v>
      </c>
      <c r="D81" s="49">
        <f>SUM(D69:D80)</f>
        <v>-10944.758899999997</v>
      </c>
      <c r="E81" s="49">
        <f>SUM(E69:E80)</f>
        <v>14555.122599999999</v>
      </c>
      <c r="F81" s="49">
        <f>SUM(F69:F80)</f>
        <v>355.4194</v>
      </c>
      <c r="G81" s="49">
        <f>SUM(G69:G79)/12</f>
        <v>0.18818435038161227</v>
      </c>
    </row>
  </sheetData>
  <sheetProtection/>
  <mergeCells count="15">
    <mergeCell ref="A60:A67"/>
    <mergeCell ref="A1:F1"/>
    <mergeCell ref="A2:F2"/>
    <mergeCell ref="A3:F3"/>
    <mergeCell ref="B28:D28"/>
    <mergeCell ref="B29:D29"/>
    <mergeCell ref="A40:F40"/>
    <mergeCell ref="B46:D46"/>
    <mergeCell ref="B43:D43"/>
    <mergeCell ref="B44:D44"/>
    <mergeCell ref="B31:D31"/>
    <mergeCell ref="A6:F6"/>
    <mergeCell ref="A7:F7"/>
    <mergeCell ref="A24:F24"/>
    <mergeCell ref="A25:F2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2011-02-16T08:41:21Z</dcterms:modified>
  <cp:category/>
  <cp:version/>
  <cp:contentType/>
  <cp:contentStatus/>
</cp:coreProperties>
</file>