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9210" activeTab="0"/>
  </bookViews>
  <sheets>
    <sheet name="Пр.2122" sheetId="1" r:id="rId1"/>
  </sheets>
  <definedNames/>
  <calcPr fullCalcOnLoad="1"/>
</workbook>
</file>

<file path=xl/sharedStrings.xml><?xml version="1.0" encoding="utf-8"?>
<sst xmlns="http://schemas.openxmlformats.org/spreadsheetml/2006/main" count="136" uniqueCount="105">
  <si>
    <t xml:space="preserve">Расчет коэффициента распределения по услуге электроэнергия </t>
  </si>
  <si>
    <t>Суммарное потребление по показанию общедомовых приборов учета</t>
  </si>
  <si>
    <t>№ ввода</t>
  </si>
  <si>
    <t>№</t>
  </si>
  <si>
    <t>общедомового</t>
  </si>
  <si>
    <t>(коллективного)</t>
  </si>
  <si>
    <t>прибора учета</t>
  </si>
  <si>
    <t>Показание на</t>
  </si>
  <si>
    <t xml:space="preserve">начало </t>
  </si>
  <si>
    <t>периода</t>
  </si>
  <si>
    <t>Показание</t>
  </si>
  <si>
    <t>на конец</t>
  </si>
  <si>
    <t>Коэффициент</t>
  </si>
  <si>
    <t>трансформации</t>
  </si>
  <si>
    <t>объем</t>
  </si>
  <si>
    <t>потребления</t>
  </si>
  <si>
    <t>за период</t>
  </si>
  <si>
    <t>(кВт/час)</t>
  </si>
  <si>
    <t>Итого:</t>
  </si>
  <si>
    <r>
      <t xml:space="preserve">в доме </t>
    </r>
    <r>
      <rPr>
        <b/>
        <sz val="12"/>
        <rFont val="Arial Cyr"/>
        <family val="0"/>
      </rPr>
      <t xml:space="preserve">№ 21/22 </t>
    </r>
    <r>
      <rPr>
        <sz val="10"/>
        <rFont val="Arial Cyr"/>
        <family val="0"/>
      </rPr>
      <t>по ул.</t>
    </r>
    <r>
      <rPr>
        <b/>
        <sz val="12"/>
        <rFont val="Arial Cyr"/>
        <family val="0"/>
      </rPr>
      <t xml:space="preserve"> Пролетарская</t>
    </r>
  </si>
  <si>
    <r>
      <t>дома №</t>
    </r>
    <r>
      <rPr>
        <b/>
        <sz val="10"/>
        <rFont val="Arial Cyr"/>
        <family val="0"/>
      </rPr>
      <t xml:space="preserve"> 21/22</t>
    </r>
    <r>
      <rPr>
        <sz val="10"/>
        <rFont val="Arial Cyr"/>
        <family val="0"/>
      </rPr>
      <t xml:space="preserve"> по ул.</t>
    </r>
    <r>
      <rPr>
        <b/>
        <sz val="10"/>
        <rFont val="Arial Cyr"/>
        <family val="0"/>
      </rPr>
      <t xml:space="preserve"> Пролетарская</t>
    </r>
  </si>
  <si>
    <t>Таблица № 1</t>
  </si>
  <si>
    <t>Таблица № 2</t>
  </si>
  <si>
    <t>Суммарное начисление потребителям нежилых помещений, подключенным после</t>
  </si>
  <si>
    <t>№ п/п</t>
  </si>
  <si>
    <t>Название арендатора</t>
  </si>
  <si>
    <t>(с указанием занимаемого нежилого помещения)</t>
  </si>
  <si>
    <t>порядок</t>
  </si>
  <si>
    <t>расчета</t>
  </si>
  <si>
    <t>объема</t>
  </si>
  <si>
    <t xml:space="preserve">начислений </t>
  </si>
  <si>
    <t>Таблица № 3</t>
  </si>
  <si>
    <t xml:space="preserve">Списание коммунального ресурса на производственные нужды по актам </t>
  </si>
  <si>
    <t>Наименование производственных работ</t>
  </si>
  <si>
    <t xml:space="preserve">количество </t>
  </si>
  <si>
    <t>дней</t>
  </si>
  <si>
    <t>выполнения</t>
  </si>
  <si>
    <t>работ</t>
  </si>
  <si>
    <t>К распределению на жильцов:</t>
  </si>
  <si>
    <t>(Итоги таблицы № 1 - Итоги таблицы № 2 - Итоги таблицы № 3)</t>
  </si>
  <si>
    <r>
      <t>общедомовых приборов учета дома</t>
    </r>
    <r>
      <rPr>
        <b/>
        <sz val="10"/>
        <rFont val="Arial Cyr"/>
        <family val="0"/>
      </rPr>
      <t xml:space="preserve"> № 21/22 </t>
    </r>
    <r>
      <rPr>
        <sz val="10"/>
        <rFont val="Arial Cyr"/>
        <family val="0"/>
      </rPr>
      <t xml:space="preserve">по </t>
    </r>
    <r>
      <rPr>
        <b/>
        <sz val="10"/>
        <rFont val="Arial Cyr"/>
        <family val="0"/>
      </rPr>
      <t>ул. Пролетарская</t>
    </r>
  </si>
  <si>
    <t>№ сч. 01897047</t>
  </si>
  <si>
    <t>Магазин "Велес"</t>
  </si>
  <si>
    <t>№ сч. 746079</t>
  </si>
  <si>
    <t>Киоск</t>
  </si>
  <si>
    <t>№ сч. 754907</t>
  </si>
  <si>
    <t>ИП Алексеев (Игровой зал)</t>
  </si>
  <si>
    <t>№ сч. 742104</t>
  </si>
  <si>
    <t>тех.условия</t>
  </si>
  <si>
    <t>ООО "ШупашкарТранс- Ч"</t>
  </si>
  <si>
    <t>тех условия</t>
  </si>
  <si>
    <t>ООО "Связьинформ"(интернет)</t>
  </si>
  <si>
    <r>
      <t>Аптека "Фарм-Эн"</t>
    </r>
    <r>
      <rPr>
        <sz val="8"/>
        <rFont val="Arial Cyr"/>
        <family val="0"/>
      </rPr>
      <t>(договор  с Энергосбытом)</t>
    </r>
  </si>
  <si>
    <t>ВРУ-2</t>
  </si>
  <si>
    <t>ВРУ-6</t>
  </si>
  <si>
    <t>ВРУ-1</t>
  </si>
  <si>
    <t>ВРУ-4</t>
  </si>
  <si>
    <t>ВРУ-3</t>
  </si>
  <si>
    <t>ВРУ-5</t>
  </si>
  <si>
    <t>ИП Федорова М.Н.(офис 52,7 кв.м.)</t>
  </si>
  <si>
    <t>ООО "Монтажспецстрой" (*21,3 кв.м.)</t>
  </si>
  <si>
    <t>за  2010 год</t>
  </si>
  <si>
    <t>работа компрессора</t>
  </si>
  <si>
    <t>сварочный аппарат</t>
  </si>
  <si>
    <t>освещение подвала</t>
  </si>
  <si>
    <t>киоск мороженное</t>
  </si>
  <si>
    <t>ОАО "ВолгаТелеком"</t>
  </si>
  <si>
    <t>по показаниям</t>
  </si>
  <si>
    <t>техн.условия</t>
  </si>
  <si>
    <t>ноябрь</t>
  </si>
  <si>
    <t>№ сч. 720019330</t>
  </si>
  <si>
    <t>киоск</t>
  </si>
  <si>
    <t>Таблица № 4</t>
  </si>
  <si>
    <t>месяцы</t>
  </si>
  <si>
    <t xml:space="preserve">Общее потребленрие по </t>
  </si>
  <si>
    <t>Общее потребление по</t>
  </si>
  <si>
    <t>индивидуальным (квартирным)</t>
  </si>
  <si>
    <t xml:space="preserve">нормативу (начисляется  </t>
  </si>
  <si>
    <t xml:space="preserve">Объем </t>
  </si>
  <si>
    <t>приборам учета</t>
  </si>
  <si>
    <t>в случае отсутствия</t>
  </si>
  <si>
    <t>распределения</t>
  </si>
  <si>
    <t>индивидуальных приборов учета</t>
  </si>
  <si>
    <t>Начислено по</t>
  </si>
  <si>
    <t xml:space="preserve">Перерасчет по </t>
  </si>
  <si>
    <t>кВт/час</t>
  </si>
  <si>
    <t xml:space="preserve">индивидуальным </t>
  </si>
  <si>
    <t xml:space="preserve">нормативу </t>
  </si>
  <si>
    <t>Перерасчет по</t>
  </si>
  <si>
    <t>приборам</t>
  </si>
  <si>
    <t>всего</t>
  </si>
  <si>
    <t>нормативу</t>
  </si>
  <si>
    <t>учета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</si>
  <si>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</si>
  <si>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</si>
  <si>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</si>
  <si>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</si>
  <si>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</si>
  <si>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</si>
  <si>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</si>
  <si>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</si>
  <si>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</si>
  <si>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</si>
  <si>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ИТОГО:</t>
  </si>
  <si>
    <t>Расчет коэффициента распределения в доме № 21/22 ул. Пролетарская за январь-ноябрь 2010г.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</si>
</sst>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</numFmts>
  <fonts count="25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0" fillId="24" borderId="0" xfId="0" applyFill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" fontId="7" fillId="24" borderId="0" xfId="0" applyNumberFormat="1" applyFont="1" applyFill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Border="1" applyAlignment="1">
      <alignment/>
    </xf>
    <xf numFmtId="2" fontId="0" fillId="0" borderId="21" xfId="0" applyNumberFormat="1" applyBorder="1" applyAlignment="1">
      <alignment/>
    </xf>
    <xf numFmtId="0" fontId="0" fillId="0" borderId="22" xfId="0" applyFill="1" applyBorder="1" applyAlignment="1">
      <alignment/>
    </xf>
    <xf numFmtId="2" fontId="3" fillId="0" borderId="21" xfId="0" applyNumberFormat="1" applyFont="1" applyBorder="1" applyAlignment="1">
      <alignment/>
    </xf>
    <xf numFmtId="0" fontId="0" fillId="0" borderId="21" xfId="0" applyFill="1" applyBorder="1" applyAlignment="1">
      <alignment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zoomScalePageLayoutView="0" workbookViewId="0" topLeftCell="A73">
      <selection activeCell="G96" sqref="G96"/>
    </sheetView>
  </sheetViews>
  <sheetFormatPr defaultColWidth="9.00390625" defaultRowHeight="12.75"/>
  <cols>
    <col min="2" max="2" width="14.00390625" style="0" customWidth="1"/>
    <col min="3" max="3" width="13.125" style="0" customWidth="1"/>
    <col min="4" max="4" width="12.00390625" style="0" customWidth="1"/>
    <col min="5" max="6" width="14.00390625" style="0" customWidth="1"/>
  </cols>
  <sheetData>
    <row r="1" spans="1:6" ht="15">
      <c r="A1" s="53" t="s">
        <v>0</v>
      </c>
      <c r="B1" s="53"/>
      <c r="C1" s="53"/>
      <c r="D1" s="53"/>
      <c r="E1" s="53"/>
      <c r="F1" s="53"/>
    </row>
    <row r="2" spans="1:6" ht="15.75">
      <c r="A2" s="54" t="s">
        <v>19</v>
      </c>
      <c r="B2" s="54"/>
      <c r="C2" s="54"/>
      <c r="D2" s="54"/>
      <c r="E2" s="54"/>
      <c r="F2" s="54"/>
    </row>
    <row r="3" spans="1:6" ht="15">
      <c r="A3" s="53" t="s">
        <v>61</v>
      </c>
      <c r="B3" s="53"/>
      <c r="C3" s="53"/>
      <c r="D3" s="53"/>
      <c r="E3" s="53"/>
      <c r="F3" s="53"/>
    </row>
    <row r="4" spans="1:6" ht="15">
      <c r="A4" s="1"/>
      <c r="B4" s="1"/>
      <c r="C4" s="1"/>
      <c r="D4" s="1"/>
      <c r="E4" s="1"/>
      <c r="F4" s="1"/>
    </row>
    <row r="5" s="20" customFormat="1" ht="12">
      <c r="A5" s="20" t="s">
        <v>21</v>
      </c>
    </row>
    <row r="6" spans="1:6" ht="12.75">
      <c r="A6" s="68" t="s">
        <v>1</v>
      </c>
      <c r="B6" s="69"/>
      <c r="C6" s="69"/>
      <c r="D6" s="69"/>
      <c r="E6" s="69"/>
      <c r="F6" s="69"/>
    </row>
    <row r="7" spans="1:6" ht="12.75">
      <c r="A7" s="64" t="s">
        <v>20</v>
      </c>
      <c r="B7" s="65"/>
      <c r="C7" s="65"/>
      <c r="D7" s="65"/>
      <c r="E7" s="65"/>
      <c r="F7" s="65"/>
    </row>
    <row r="8" spans="1:6" ht="15.75">
      <c r="A8" s="13"/>
      <c r="B8" s="29"/>
      <c r="C8" s="30"/>
      <c r="D8" s="30" t="s">
        <v>69</v>
      </c>
      <c r="E8" s="30"/>
      <c r="F8" s="31"/>
    </row>
    <row r="9" spans="1:6" ht="12.75">
      <c r="A9" s="10" t="s">
        <v>2</v>
      </c>
      <c r="B9" s="14" t="s">
        <v>3</v>
      </c>
      <c r="C9" s="9" t="s">
        <v>7</v>
      </c>
      <c r="D9" s="14" t="s">
        <v>10</v>
      </c>
      <c r="E9" s="14" t="s">
        <v>12</v>
      </c>
      <c r="F9" s="14" t="s">
        <v>14</v>
      </c>
    </row>
    <row r="10" spans="1:6" ht="12.75">
      <c r="A10" s="11"/>
      <c r="B10" s="11" t="s">
        <v>4</v>
      </c>
      <c r="C10" s="10" t="s">
        <v>8</v>
      </c>
      <c r="D10" s="10" t="s">
        <v>11</v>
      </c>
      <c r="E10" s="10" t="s">
        <v>13</v>
      </c>
      <c r="F10" s="10" t="s">
        <v>15</v>
      </c>
    </row>
    <row r="11" spans="1:6" ht="12.75">
      <c r="A11" s="11"/>
      <c r="B11" s="11" t="s">
        <v>5</v>
      </c>
      <c r="C11" s="10" t="s">
        <v>9</v>
      </c>
      <c r="D11" s="10" t="s">
        <v>9</v>
      </c>
      <c r="E11" s="11"/>
      <c r="F11" s="10" t="s">
        <v>16</v>
      </c>
    </row>
    <row r="12" spans="1:6" ht="12.75">
      <c r="A12" s="12"/>
      <c r="B12" s="12" t="s">
        <v>6</v>
      </c>
      <c r="C12" s="12"/>
      <c r="D12" s="12"/>
      <c r="E12" s="12"/>
      <c r="F12" s="15" t="s">
        <v>17</v>
      </c>
    </row>
    <row r="13" spans="1:6" ht="12.75">
      <c r="A13" s="26">
        <v>1</v>
      </c>
      <c r="B13" s="26">
        <v>2</v>
      </c>
      <c r="C13" s="26">
        <v>3</v>
      </c>
      <c r="D13" s="26">
        <v>4</v>
      </c>
      <c r="E13" s="26">
        <v>5</v>
      </c>
      <c r="F13" s="26">
        <v>6</v>
      </c>
    </row>
    <row r="14" spans="1:6" ht="12.75">
      <c r="A14" s="17" t="s">
        <v>53</v>
      </c>
      <c r="B14" s="17">
        <v>7200222019</v>
      </c>
      <c r="C14" s="17">
        <v>4720</v>
      </c>
      <c r="D14" s="17">
        <v>5043</v>
      </c>
      <c r="E14" s="18">
        <v>30</v>
      </c>
      <c r="F14">
        <f aca="true" t="shared" si="0" ref="F14:F19">(D14-C14)*E14</f>
        <v>9690</v>
      </c>
    </row>
    <row r="15" spans="1:6" ht="12.75">
      <c r="A15" s="17" t="s">
        <v>53</v>
      </c>
      <c r="B15" s="17">
        <v>7200218847</v>
      </c>
      <c r="C15" s="17">
        <v>29153</v>
      </c>
      <c r="D15" s="17">
        <v>31112</v>
      </c>
      <c r="E15" s="18">
        <v>1</v>
      </c>
      <c r="F15">
        <f t="shared" si="0"/>
        <v>1959</v>
      </c>
    </row>
    <row r="16" spans="1:6" ht="12.75">
      <c r="A16" s="17" t="s">
        <v>54</v>
      </c>
      <c r="B16" s="17">
        <v>7200122200</v>
      </c>
      <c r="C16" s="18">
        <v>8293</v>
      </c>
      <c r="D16" s="18">
        <v>8709</v>
      </c>
      <c r="E16" s="18">
        <v>40</v>
      </c>
      <c r="F16">
        <f t="shared" si="0"/>
        <v>16640</v>
      </c>
    </row>
    <row r="17" spans="1:6" ht="12.75">
      <c r="A17" s="17" t="s">
        <v>54</v>
      </c>
      <c r="B17" s="18">
        <v>7200122218</v>
      </c>
      <c r="C17" s="18">
        <v>309</v>
      </c>
      <c r="D17" s="18">
        <v>320</v>
      </c>
      <c r="E17" s="18">
        <v>50</v>
      </c>
      <c r="F17">
        <f t="shared" si="0"/>
        <v>550</v>
      </c>
    </row>
    <row r="18" spans="1:6" ht="12.75">
      <c r="A18" s="17" t="s">
        <v>55</v>
      </c>
      <c r="B18" s="18">
        <v>7200221232</v>
      </c>
      <c r="C18" s="18">
        <v>6598</v>
      </c>
      <c r="D18" s="18">
        <v>7061</v>
      </c>
      <c r="E18" s="18">
        <v>30</v>
      </c>
      <c r="F18">
        <f t="shared" si="0"/>
        <v>13890</v>
      </c>
    </row>
    <row r="19" spans="1:6" ht="12.75">
      <c r="A19" s="17" t="s">
        <v>55</v>
      </c>
      <c r="B19" s="18">
        <v>7200218891</v>
      </c>
      <c r="C19" s="18">
        <v>10190</v>
      </c>
      <c r="D19" s="18">
        <v>10805</v>
      </c>
      <c r="E19" s="18">
        <v>1</v>
      </c>
      <c r="F19">
        <f t="shared" si="0"/>
        <v>615</v>
      </c>
    </row>
    <row r="20" spans="1:6" ht="12.75">
      <c r="A20" s="17" t="s">
        <v>56</v>
      </c>
      <c r="B20" s="18">
        <v>7200201892</v>
      </c>
      <c r="C20" s="18">
        <v>7547</v>
      </c>
      <c r="D20" s="18">
        <v>8067</v>
      </c>
      <c r="E20" s="18">
        <v>40</v>
      </c>
      <c r="F20">
        <f>(D20-C20)*E20</f>
        <v>20800</v>
      </c>
    </row>
    <row r="21" spans="1:6" ht="12.75">
      <c r="A21" s="17" t="s">
        <v>56</v>
      </c>
      <c r="B21" s="18">
        <v>7200218842</v>
      </c>
      <c r="C21" s="18">
        <v>23083</v>
      </c>
      <c r="D21" s="18">
        <v>24174</v>
      </c>
      <c r="E21" s="18">
        <v>1</v>
      </c>
      <c r="F21">
        <f aca="true" t="shared" si="1" ref="F21:F28">(D21-C21)*E21</f>
        <v>1091</v>
      </c>
    </row>
    <row r="22" spans="1:6" ht="12.75">
      <c r="A22" s="17" t="s">
        <v>56</v>
      </c>
      <c r="B22" s="18">
        <v>7200201926</v>
      </c>
      <c r="C22" s="18">
        <v>2656</v>
      </c>
      <c r="D22" s="18">
        <v>2845</v>
      </c>
      <c r="E22" s="18">
        <v>20</v>
      </c>
      <c r="F22">
        <f t="shared" si="1"/>
        <v>3780</v>
      </c>
    </row>
    <row r="23" spans="1:6" ht="12.75">
      <c r="A23" s="17" t="s">
        <v>57</v>
      </c>
      <c r="B23" s="18">
        <v>7200201916</v>
      </c>
      <c r="C23" s="18">
        <v>4208</v>
      </c>
      <c r="D23" s="18">
        <v>4471</v>
      </c>
      <c r="E23" s="18">
        <v>30</v>
      </c>
      <c r="F23">
        <f t="shared" si="1"/>
        <v>7890</v>
      </c>
    </row>
    <row r="24" spans="1:6" ht="12.75">
      <c r="A24" s="17" t="s">
        <v>57</v>
      </c>
      <c r="B24" s="18">
        <v>7200218927</v>
      </c>
      <c r="C24" s="18">
        <v>7503</v>
      </c>
      <c r="D24" s="18">
        <v>8106</v>
      </c>
      <c r="E24" s="18">
        <v>1</v>
      </c>
      <c r="F24">
        <f t="shared" si="1"/>
        <v>603</v>
      </c>
    </row>
    <row r="25" spans="1:6" ht="12.75">
      <c r="A25" s="17" t="s">
        <v>57</v>
      </c>
      <c r="B25" s="18">
        <v>7200201935</v>
      </c>
      <c r="C25" s="18">
        <v>779</v>
      </c>
      <c r="D25" s="18">
        <v>828</v>
      </c>
      <c r="E25" s="18">
        <v>20</v>
      </c>
      <c r="F25">
        <f t="shared" si="1"/>
        <v>980</v>
      </c>
    </row>
    <row r="26" spans="1:6" ht="12.75">
      <c r="A26" s="17" t="s">
        <v>58</v>
      </c>
      <c r="B26" s="18">
        <v>7200201900</v>
      </c>
      <c r="C26" s="18">
        <v>7077</v>
      </c>
      <c r="D26" s="18">
        <v>7561</v>
      </c>
      <c r="E26" s="18">
        <v>40</v>
      </c>
      <c r="F26">
        <f t="shared" si="1"/>
        <v>19360</v>
      </c>
    </row>
    <row r="27" spans="1:6" ht="12.75">
      <c r="A27" s="17" t="s">
        <v>58</v>
      </c>
      <c r="B27" s="18">
        <v>7200201886</v>
      </c>
      <c r="C27" s="18">
        <v>1735</v>
      </c>
      <c r="D27" s="18">
        <v>1840</v>
      </c>
      <c r="E27" s="18">
        <v>20</v>
      </c>
      <c r="F27">
        <f t="shared" si="1"/>
        <v>2100</v>
      </c>
    </row>
    <row r="28" spans="1:6" ht="12.75">
      <c r="A28" s="17" t="s">
        <v>58</v>
      </c>
      <c r="B28" s="18">
        <v>7200201893</v>
      </c>
      <c r="C28" s="18">
        <v>7892</v>
      </c>
      <c r="D28" s="18">
        <v>8352</v>
      </c>
      <c r="E28" s="18">
        <v>20</v>
      </c>
      <c r="F28">
        <f t="shared" si="1"/>
        <v>9200</v>
      </c>
    </row>
    <row r="29" spans="1:6" ht="12.75">
      <c r="A29" s="16" t="s">
        <v>18</v>
      </c>
      <c r="B29" s="16"/>
      <c r="C29" s="16"/>
      <c r="D29" s="16"/>
      <c r="E29" s="16"/>
      <c r="F29" s="16">
        <f>F14+F15+F16+F17+F18+F19+F20+F21+F22+F23+F24+F25+F26+F27+F28</f>
        <v>109148</v>
      </c>
    </row>
    <row r="32" ht="12.75">
      <c r="A32" s="20" t="s">
        <v>22</v>
      </c>
    </row>
    <row r="33" spans="1:6" ht="12.75">
      <c r="A33" s="68" t="s">
        <v>23</v>
      </c>
      <c r="B33" s="69"/>
      <c r="C33" s="69"/>
      <c r="D33" s="69"/>
      <c r="E33" s="69"/>
      <c r="F33" s="69"/>
    </row>
    <row r="34" spans="1:6" ht="12.75">
      <c r="A34" s="64" t="s">
        <v>40</v>
      </c>
      <c r="B34" s="65"/>
      <c r="C34" s="65"/>
      <c r="D34" s="65"/>
      <c r="E34" s="65"/>
      <c r="F34" s="65"/>
    </row>
    <row r="35" spans="1:6" ht="15.75">
      <c r="A35" s="13"/>
      <c r="B35" s="29"/>
      <c r="C35" s="30"/>
      <c r="D35" s="30" t="str">
        <f>D8</f>
        <v>ноябрь</v>
      </c>
      <c r="E35" s="30"/>
      <c r="F35" s="31"/>
    </row>
    <row r="36" spans="1:6" ht="12.75">
      <c r="A36" s="13" t="s">
        <v>24</v>
      </c>
      <c r="B36" s="6"/>
      <c r="C36" s="2"/>
      <c r="D36" s="7"/>
      <c r="E36" s="22" t="s">
        <v>27</v>
      </c>
      <c r="F36" s="14" t="s">
        <v>14</v>
      </c>
    </row>
    <row r="37" spans="1:6" ht="12.75">
      <c r="A37" s="21"/>
      <c r="B37" s="55" t="s">
        <v>25</v>
      </c>
      <c r="C37" s="56"/>
      <c r="D37" s="57"/>
      <c r="E37" s="22" t="s">
        <v>28</v>
      </c>
      <c r="F37" s="10" t="s">
        <v>30</v>
      </c>
    </row>
    <row r="38" spans="1:6" ht="12.75">
      <c r="A38" s="21"/>
      <c r="B38" s="58" t="s">
        <v>26</v>
      </c>
      <c r="C38" s="59"/>
      <c r="D38" s="60"/>
      <c r="E38" s="23" t="s">
        <v>29</v>
      </c>
      <c r="F38" s="10" t="s">
        <v>16</v>
      </c>
    </row>
    <row r="39" spans="1:6" ht="12.75">
      <c r="A39" s="3"/>
      <c r="B39" s="3"/>
      <c r="C39" s="4"/>
      <c r="D39" s="5"/>
      <c r="E39" s="8" t="s">
        <v>15</v>
      </c>
      <c r="F39" s="15" t="s">
        <v>17</v>
      </c>
    </row>
    <row r="40" spans="1:6" s="25" customFormat="1" ht="11.25">
      <c r="A40" s="26">
        <v>1</v>
      </c>
      <c r="B40" s="61">
        <v>2</v>
      </c>
      <c r="C40" s="62"/>
      <c r="D40" s="63"/>
      <c r="E40" s="26">
        <v>3</v>
      </c>
      <c r="F40" s="26">
        <v>4</v>
      </c>
    </row>
    <row r="41" spans="1:6" ht="12.75">
      <c r="A41">
        <v>1</v>
      </c>
      <c r="B41" t="s">
        <v>52</v>
      </c>
      <c r="E41" s="28" t="s">
        <v>41</v>
      </c>
      <c r="F41">
        <v>992</v>
      </c>
    </row>
    <row r="42" spans="1:6" ht="12.75">
      <c r="A42">
        <v>2</v>
      </c>
      <c r="B42" t="s">
        <v>42</v>
      </c>
      <c r="E42" s="28" t="s">
        <v>43</v>
      </c>
      <c r="F42">
        <v>3927</v>
      </c>
    </row>
    <row r="43" spans="1:6" ht="12.75">
      <c r="A43">
        <v>3</v>
      </c>
      <c r="B43" t="s">
        <v>44</v>
      </c>
      <c r="E43" s="28" t="s">
        <v>45</v>
      </c>
      <c r="F43">
        <v>270</v>
      </c>
    </row>
    <row r="44" spans="1:6" ht="12.75">
      <c r="A44">
        <v>4</v>
      </c>
      <c r="B44" t="s">
        <v>46</v>
      </c>
      <c r="E44" s="28" t="s">
        <v>47</v>
      </c>
      <c r="F44">
        <v>2742</v>
      </c>
    </row>
    <row r="45" spans="1:6" ht="12.75">
      <c r="A45">
        <v>5</v>
      </c>
      <c r="B45" t="s">
        <v>51</v>
      </c>
      <c r="E45" s="28" t="s">
        <v>48</v>
      </c>
      <c r="F45">
        <v>73</v>
      </c>
    </row>
    <row r="46" spans="1:6" ht="12.75">
      <c r="A46">
        <v>6</v>
      </c>
      <c r="B46" t="s">
        <v>49</v>
      </c>
      <c r="E46" s="28" t="s">
        <v>50</v>
      </c>
      <c r="F46">
        <v>18.6</v>
      </c>
    </row>
    <row r="47" spans="1:6" ht="12.75">
      <c r="A47">
        <v>7</v>
      </c>
      <c r="B47" t="s">
        <v>59</v>
      </c>
      <c r="E47" s="28" t="s">
        <v>67</v>
      </c>
      <c r="F47">
        <v>433</v>
      </c>
    </row>
    <row r="48" spans="1:6" ht="12.75">
      <c r="A48">
        <v>8</v>
      </c>
      <c r="B48" t="s">
        <v>60</v>
      </c>
      <c r="E48" s="28" t="s">
        <v>67</v>
      </c>
      <c r="F48">
        <v>172</v>
      </c>
    </row>
    <row r="49" spans="1:6" ht="12.75">
      <c r="A49">
        <v>9</v>
      </c>
      <c r="B49" t="s">
        <v>65</v>
      </c>
      <c r="E49" s="28" t="s">
        <v>67</v>
      </c>
      <c r="F49">
        <v>84.5</v>
      </c>
    </row>
    <row r="50" spans="1:6" ht="12.75">
      <c r="A50">
        <v>10</v>
      </c>
      <c r="B50" t="s">
        <v>66</v>
      </c>
      <c r="E50" s="28" t="s">
        <v>68</v>
      </c>
      <c r="F50">
        <v>15</v>
      </c>
    </row>
    <row r="51" spans="1:6" ht="12.75">
      <c r="A51">
        <v>11</v>
      </c>
      <c r="B51" t="s">
        <v>71</v>
      </c>
      <c r="E51" s="28" t="s">
        <v>70</v>
      </c>
      <c r="F51">
        <v>1324</v>
      </c>
    </row>
    <row r="52" spans="1:6" ht="12.75">
      <c r="A52" s="16" t="s">
        <v>18</v>
      </c>
      <c r="B52" s="16"/>
      <c r="C52" s="16"/>
      <c r="D52" s="16"/>
      <c r="E52" s="20"/>
      <c r="F52" s="16">
        <f>F41+F42+F43+F44+F45+F46+F47+F48+F49+F50+F51</f>
        <v>10051.1</v>
      </c>
    </row>
    <row r="53" spans="1:6" ht="12.75">
      <c r="A53" s="16"/>
      <c r="B53" s="16"/>
      <c r="C53" s="16"/>
      <c r="D53" s="16"/>
      <c r="E53" s="20"/>
      <c r="F53" s="16"/>
    </row>
    <row r="54" ht="12.75">
      <c r="E54" s="19"/>
    </row>
    <row r="55" spans="1:5" ht="12.75">
      <c r="A55" s="20" t="s">
        <v>31</v>
      </c>
      <c r="E55" s="19"/>
    </row>
    <row r="56" spans="1:6" ht="12.75">
      <c r="A56" s="66" t="s">
        <v>32</v>
      </c>
      <c r="B56" s="67"/>
      <c r="C56" s="67"/>
      <c r="D56" s="67"/>
      <c r="E56" s="67"/>
      <c r="F56" s="67"/>
    </row>
    <row r="57" spans="1:6" ht="15.75">
      <c r="A57" s="13"/>
      <c r="B57" s="29"/>
      <c r="C57" s="30"/>
      <c r="D57" s="30" t="str">
        <f>D8</f>
        <v>ноябрь</v>
      </c>
      <c r="E57" s="30"/>
      <c r="F57" s="31"/>
    </row>
    <row r="58" spans="1:6" ht="12.75">
      <c r="A58" s="13" t="s">
        <v>24</v>
      </c>
      <c r="B58" s="6"/>
      <c r="C58" s="2"/>
      <c r="D58" s="7"/>
      <c r="E58" s="22" t="s">
        <v>34</v>
      </c>
      <c r="F58" s="14" t="s">
        <v>14</v>
      </c>
    </row>
    <row r="59" spans="1:6" ht="12.75">
      <c r="A59" s="21"/>
      <c r="B59" s="55" t="s">
        <v>33</v>
      </c>
      <c r="C59" s="56"/>
      <c r="D59" s="57"/>
      <c r="E59" s="22" t="s">
        <v>35</v>
      </c>
      <c r="F59" s="10" t="s">
        <v>30</v>
      </c>
    </row>
    <row r="60" spans="1:6" ht="12.75">
      <c r="A60" s="21"/>
      <c r="B60" s="58"/>
      <c r="C60" s="59"/>
      <c r="D60" s="60"/>
      <c r="E60" s="23" t="s">
        <v>36</v>
      </c>
      <c r="F60" s="10" t="s">
        <v>16</v>
      </c>
    </row>
    <row r="61" spans="1:6" ht="12.75">
      <c r="A61" s="3"/>
      <c r="B61" s="3"/>
      <c r="C61" s="4"/>
      <c r="D61" s="5"/>
      <c r="E61" s="8" t="s">
        <v>37</v>
      </c>
      <c r="F61" s="15" t="s">
        <v>17</v>
      </c>
    </row>
    <row r="62" spans="1:6" s="25" customFormat="1" ht="11.25">
      <c r="A62" s="26">
        <v>1</v>
      </c>
      <c r="B62" s="61">
        <v>2</v>
      </c>
      <c r="C62" s="62"/>
      <c r="D62" s="63"/>
      <c r="E62" s="26">
        <v>3</v>
      </c>
      <c r="F62" s="26">
        <v>4</v>
      </c>
    </row>
    <row r="63" spans="1:6" ht="12.75">
      <c r="A63">
        <v>1</v>
      </c>
      <c r="B63" t="s">
        <v>62</v>
      </c>
      <c r="E63" s="24">
        <v>0</v>
      </c>
      <c r="F63">
        <v>0</v>
      </c>
    </row>
    <row r="64" spans="1:6" ht="12.75">
      <c r="A64">
        <v>2</v>
      </c>
      <c r="B64" t="s">
        <v>64</v>
      </c>
      <c r="E64" s="24">
        <v>0</v>
      </c>
      <c r="F64">
        <v>88</v>
      </c>
    </row>
    <row r="65" spans="1:6" ht="12.75">
      <c r="A65">
        <v>3</v>
      </c>
      <c r="B65" t="s">
        <v>63</v>
      </c>
      <c r="E65" s="24">
        <v>0</v>
      </c>
      <c r="F65">
        <v>68</v>
      </c>
    </row>
    <row r="66" spans="1:6" ht="12.75">
      <c r="A66" s="16" t="s">
        <v>18</v>
      </c>
      <c r="B66" s="16"/>
      <c r="C66" s="16"/>
      <c r="D66" s="16"/>
      <c r="E66" s="16"/>
      <c r="F66" s="16">
        <f>F63+F64+F65</f>
        <v>156</v>
      </c>
    </row>
    <row r="68" spans="1:6" ht="15">
      <c r="A68" s="27"/>
      <c r="B68" s="27" t="s">
        <v>38</v>
      </c>
      <c r="C68" s="27"/>
      <c r="D68" s="27"/>
      <c r="E68" s="27"/>
      <c r="F68" s="32">
        <f>F29-F52-F66</f>
        <v>98940.9</v>
      </c>
    </row>
    <row r="69" spans="1:6" ht="12.75">
      <c r="A69" s="27"/>
      <c r="B69" s="27" t="s">
        <v>39</v>
      </c>
      <c r="C69" s="27"/>
      <c r="D69" s="27"/>
      <c r="E69" s="27"/>
      <c r="F69" s="27"/>
    </row>
    <row r="73" ht="12.75">
      <c r="B73" s="20" t="s">
        <v>72</v>
      </c>
    </row>
    <row r="74" ht="12.75">
      <c r="A74" t="s">
        <v>104</v>
      </c>
    </row>
    <row r="75" spans="2:7" ht="15.75">
      <c r="B75" s="4"/>
      <c r="C75" s="4"/>
      <c r="D75" s="4"/>
      <c r="E75" s="30"/>
      <c r="F75" s="4"/>
      <c r="G75" s="4"/>
    </row>
    <row r="76" spans="1:7" ht="12.75">
      <c r="A76" s="50" t="s">
        <v>73</v>
      </c>
      <c r="B76" s="33"/>
      <c r="C76" t="s">
        <v>74</v>
      </c>
      <c r="D76" s="33"/>
      <c r="E76" t="s">
        <v>75</v>
      </c>
      <c r="F76" s="33"/>
      <c r="G76" s="9"/>
    </row>
    <row r="77" spans="1:7" ht="12.75">
      <c r="A77" s="51"/>
      <c r="B77" s="34"/>
      <c r="C77" t="s">
        <v>76</v>
      </c>
      <c r="D77" s="34"/>
      <c r="E77" t="s">
        <v>77</v>
      </c>
      <c r="F77" s="34"/>
      <c r="G77" s="11" t="s">
        <v>12</v>
      </c>
    </row>
    <row r="78" spans="1:7" ht="12.75">
      <c r="A78" s="51"/>
      <c r="B78" s="34" t="s">
        <v>78</v>
      </c>
      <c r="C78" t="s">
        <v>79</v>
      </c>
      <c r="D78" s="34"/>
      <c r="E78" t="s">
        <v>80</v>
      </c>
      <c r="F78" s="34"/>
      <c r="G78" s="35" t="s">
        <v>81</v>
      </c>
    </row>
    <row r="79" spans="1:7" ht="12.75">
      <c r="A79" s="51"/>
      <c r="B79" s="34" t="s">
        <v>15</v>
      </c>
      <c r="C79" s="4"/>
      <c r="D79" s="5"/>
      <c r="E79" s="4" t="s">
        <v>82</v>
      </c>
      <c r="F79" s="5"/>
      <c r="G79" s="12"/>
    </row>
    <row r="80" spans="1:7" ht="12.75">
      <c r="A80" s="51"/>
      <c r="B80" s="34" t="s">
        <v>16</v>
      </c>
      <c r="C80" s="36" t="s">
        <v>83</v>
      </c>
      <c r="D80" s="34" t="s">
        <v>84</v>
      </c>
      <c r="E80" s="37" t="s">
        <v>83</v>
      </c>
      <c r="F80" s="9"/>
      <c r="G80" s="11"/>
    </row>
    <row r="81" spans="1:7" ht="12.75">
      <c r="A81" s="51"/>
      <c r="B81" s="34" t="s">
        <v>85</v>
      </c>
      <c r="C81" s="38" t="s">
        <v>86</v>
      </c>
      <c r="D81" s="34" t="s">
        <v>86</v>
      </c>
      <c r="E81" s="35" t="s">
        <v>87</v>
      </c>
      <c r="F81" s="35" t="s">
        <v>88</v>
      </c>
      <c r="G81" s="11"/>
    </row>
    <row r="82" spans="1:7" ht="12.75">
      <c r="A82" s="51"/>
      <c r="B82" s="34"/>
      <c r="C82" s="38" t="s">
        <v>79</v>
      </c>
      <c r="D82" s="34" t="s">
        <v>89</v>
      </c>
      <c r="E82" s="35" t="s">
        <v>90</v>
      </c>
      <c r="F82" s="35" t="s">
        <v>91</v>
      </c>
      <c r="G82" s="11"/>
    </row>
    <row r="83" spans="1:7" ht="12.75">
      <c r="A83" s="52"/>
      <c r="B83" s="5"/>
      <c r="C83" s="39" t="s">
        <v>90</v>
      </c>
      <c r="D83" s="5" t="s">
        <v>92</v>
      </c>
      <c r="E83" s="12"/>
      <c r="F83" s="12"/>
      <c r="G83" s="12"/>
    </row>
    <row r="84" spans="1:7" ht="12.75">
      <c r="A84" s="40"/>
      <c r="B84" s="41">
        <v>1</v>
      </c>
      <c r="C84" s="41">
        <v>2</v>
      </c>
      <c r="D84" s="41">
        <v>3</v>
      </c>
      <c r="E84" s="42">
        <v>4</v>
      </c>
      <c r="F84" s="43">
        <v>5</v>
      </c>
      <c r="G84" s="44">
        <v>6</v>
      </c>
    </row>
    <row r="85" spans="1:7" ht="12.75">
      <c r="A85" s="40" t="s">
        <v>93</v>
      </c>
      <c r="B85" s="45">
        <v>112782.4</v>
      </c>
      <c r="C85" s="46">
        <v>80411.8837</v>
      </c>
      <c r="D85" s="46">
        <v>-7171.3474</v>
      </c>
      <c r="E85" s="46">
        <v>1179</v>
      </c>
      <c r="F85" s="40">
        <v>655</v>
      </c>
      <c r="G85" s="46">
        <f aca="true" t="shared" si="2" ref="G85:G95">B85/(C85+D85+E85+F85)-1</f>
        <v>0.5022723490334762</v>
      </c>
    </row>
    <row r="86" spans="1:7" ht="12.75">
      <c r="A86" s="40" t="s">
        <v>94</v>
      </c>
      <c r="B86" s="45">
        <v>95751.6</v>
      </c>
      <c r="C86" s="46">
        <v>80272.9125</v>
      </c>
      <c r="D86" s="46">
        <v>-4481.707</v>
      </c>
      <c r="E86" s="46">
        <v>1179</v>
      </c>
      <c r="F86" s="40">
        <v>655</v>
      </c>
      <c r="G86" s="46">
        <f t="shared" si="2"/>
        <v>0.23351171031682472</v>
      </c>
    </row>
    <row r="87" spans="1:7" ht="12.75">
      <c r="A87" s="40" t="s">
        <v>95</v>
      </c>
      <c r="B87" s="45">
        <v>103901</v>
      </c>
      <c r="C87" s="46">
        <v>66050.2001</v>
      </c>
      <c r="D87" s="46">
        <v>2199.6721</v>
      </c>
      <c r="E87" s="46">
        <v>1624</v>
      </c>
      <c r="F87" s="40">
        <v>210</v>
      </c>
      <c r="G87" s="46">
        <f t="shared" si="2"/>
        <v>0.48252367825075737</v>
      </c>
    </row>
    <row r="88" spans="1:7" ht="12.75">
      <c r="A88" s="40" t="s">
        <v>96</v>
      </c>
      <c r="B88" s="45">
        <v>80790</v>
      </c>
      <c r="C88" s="46">
        <v>70530.2745</v>
      </c>
      <c r="D88" s="46">
        <v>474.431</v>
      </c>
      <c r="E88" s="46">
        <v>1624</v>
      </c>
      <c r="F88" s="40">
        <v>210</v>
      </c>
      <c r="G88" s="46">
        <f t="shared" si="2"/>
        <v>0.10916303969734886</v>
      </c>
    </row>
    <row r="89" spans="1:7" ht="12.75">
      <c r="A89" s="40" t="s">
        <v>97</v>
      </c>
      <c r="B89" s="45">
        <v>71928</v>
      </c>
      <c r="C89" s="46">
        <v>65562.9834</v>
      </c>
      <c r="D89" s="46">
        <v>-3077.081</v>
      </c>
      <c r="E89" s="46">
        <v>2479</v>
      </c>
      <c r="F89" s="40">
        <v>271</v>
      </c>
      <c r="G89" s="46">
        <f t="shared" si="2"/>
        <v>0.10258304635638793</v>
      </c>
    </row>
    <row r="90" spans="1:7" ht="12.75">
      <c r="A90" s="40" t="s">
        <v>98</v>
      </c>
      <c r="B90" s="47">
        <v>80908</v>
      </c>
      <c r="C90" s="46">
        <v>62203.4834</v>
      </c>
      <c r="D90" s="46">
        <v>-1112.3477</v>
      </c>
      <c r="E90" s="46">
        <v>2475.6</v>
      </c>
      <c r="F90" s="40">
        <v>373</v>
      </c>
      <c r="G90" s="46">
        <f t="shared" si="2"/>
        <v>0.265379018449712</v>
      </c>
    </row>
    <row r="91" spans="1:7" ht="12.75">
      <c r="A91" s="49" t="s">
        <v>99</v>
      </c>
      <c r="B91" s="47">
        <v>80648</v>
      </c>
      <c r="C91" s="46">
        <v>63001.5667</v>
      </c>
      <c r="D91" s="46">
        <v>-424.7659</v>
      </c>
      <c r="E91" s="46">
        <v>2484.6</v>
      </c>
      <c r="F91" s="40">
        <v>367.4</v>
      </c>
      <c r="G91" s="46">
        <f t="shared" si="2"/>
        <v>0.23260703258984372</v>
      </c>
    </row>
    <row r="92" spans="1:7" ht="12.75">
      <c r="A92" s="49" t="s">
        <v>100</v>
      </c>
      <c r="B92" s="47">
        <v>88092</v>
      </c>
      <c r="C92" s="46">
        <v>68719.9307</v>
      </c>
      <c r="D92" s="46">
        <v>-624.0486</v>
      </c>
      <c r="E92" s="46">
        <v>2446</v>
      </c>
      <c r="F92" s="40">
        <v>112</v>
      </c>
      <c r="G92" s="46">
        <f t="shared" si="2"/>
        <v>0.24681047072995854</v>
      </c>
    </row>
    <row r="93" spans="1:7" ht="12.75">
      <c r="A93" s="49" t="s">
        <v>101</v>
      </c>
      <c r="B93" s="47">
        <v>86218</v>
      </c>
      <c r="C93" s="46">
        <v>67511.4736</v>
      </c>
      <c r="D93" s="46">
        <v>1271.4811</v>
      </c>
      <c r="E93" s="46">
        <v>2584</v>
      </c>
      <c r="F93" s="40">
        <v>60</v>
      </c>
      <c r="G93" s="46">
        <f t="shared" si="2"/>
        <v>0.20707932127477346</v>
      </c>
    </row>
    <row r="94" spans="1:7" ht="12.75">
      <c r="A94" s="49" t="s">
        <v>102</v>
      </c>
      <c r="B94" s="47">
        <v>88700</v>
      </c>
      <c r="C94" s="46">
        <v>67018.8737</v>
      </c>
      <c r="D94" s="46">
        <v>4101.9809</v>
      </c>
      <c r="E94" s="46">
        <v>3378</v>
      </c>
      <c r="F94" s="40">
        <v>60</v>
      </c>
      <c r="G94" s="46">
        <f t="shared" si="2"/>
        <v>0.1896641985162686</v>
      </c>
    </row>
    <row r="95" spans="1:7" ht="12.75">
      <c r="A95" s="49" t="s">
        <v>69</v>
      </c>
      <c r="B95" s="47">
        <v>98977</v>
      </c>
      <c r="C95" s="46">
        <v>73440.6168</v>
      </c>
      <c r="D95" s="46">
        <v>-873.5456</v>
      </c>
      <c r="E95" s="46">
        <v>3377</v>
      </c>
      <c r="F95" s="40">
        <v>61</v>
      </c>
      <c r="G95" s="46">
        <f t="shared" si="2"/>
        <v>0.3022420535539212</v>
      </c>
    </row>
    <row r="96" spans="1:7" ht="12.75">
      <c r="A96" s="49" t="s">
        <v>103</v>
      </c>
      <c r="B96" s="48">
        <f>SUM(B85:B95)</f>
        <v>988696</v>
      </c>
      <c r="C96" s="48">
        <f>SUM(C85:C95)</f>
        <v>764724.1991</v>
      </c>
      <c r="D96" s="48">
        <f>SUM(D85:D95)</f>
        <v>-9717.278100000001</v>
      </c>
      <c r="E96" s="48">
        <f>SUM(E85:E95)</f>
        <v>24830.2</v>
      </c>
      <c r="F96" s="48">
        <f>SUM(F85:F95)</f>
        <v>3034.4</v>
      </c>
      <c r="G96" s="48">
        <f>SUM(G85:G95)/11</f>
        <v>0.2612578107972066</v>
      </c>
    </row>
  </sheetData>
  <sheetProtection/>
  <mergeCells count="15">
    <mergeCell ref="A1:F1"/>
    <mergeCell ref="A2:F2"/>
    <mergeCell ref="A3:F3"/>
    <mergeCell ref="B37:D37"/>
    <mergeCell ref="A6:F6"/>
    <mergeCell ref="A7:F7"/>
    <mergeCell ref="A33:F33"/>
    <mergeCell ref="A34:F34"/>
    <mergeCell ref="A76:A83"/>
    <mergeCell ref="B60:D60"/>
    <mergeCell ref="B62:D62"/>
    <mergeCell ref="B38:D38"/>
    <mergeCell ref="B40:D40"/>
    <mergeCell ref="B59:D59"/>
    <mergeCell ref="A56:F56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kru33</dc:creator>
  <cp:keywords/>
  <dc:description/>
  <cp:lastModifiedBy>Admin</cp:lastModifiedBy>
  <cp:lastPrinted>2006-03-27T12:58:28Z</cp:lastPrinted>
  <dcterms:created xsi:type="dcterms:W3CDTF">2006-03-27T11:50:10Z</dcterms:created>
  <dcterms:modified xsi:type="dcterms:W3CDTF">2011-01-20T06:17:35Z</dcterms:modified>
  <cp:category/>
  <cp:version/>
  <cp:contentType/>
  <cp:contentStatus/>
</cp:coreProperties>
</file>